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" sheetId="1" r:id="rId1"/>
  </sheets>
  <definedNames>
    <definedName name="_xlnm.Print_Area" localSheetId="0">'Mod.1'!$A$1:$R$52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<sst xmlns="http://schemas.openxmlformats.org/spreadsheetml/2006/main" count="53" uniqueCount="52">
  <si>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</si>
  <si>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</si>
  <si>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</si>
  <si>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</si>
  <si>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Vivienda Individual Urbana - Duplex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</si>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</sst>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u val="single"/>
      <sz val="8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3" fillId="0" borderId="0" xfId="33" applyFont="1" applyAlignment="1">
      <alignment/>
    </xf>
    <xf numFmtId="0" fontId="0" fillId="0" borderId="0" xfId="33" applyAlignment="1">
      <alignment/>
    </xf>
    <xf numFmtId="2" fontId="11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 indent="1"/>
      <protection locked="0"/>
    </xf>
    <xf numFmtId="0" fontId="0" fillId="34" borderId="13" xfId="0" applyFill="1" applyBorder="1" applyAlignment="1" applyProtection="1">
      <alignment horizontal="left" vertical="center" indent="1"/>
      <protection locked="0"/>
    </xf>
    <xf numFmtId="0" fontId="0" fillId="34" borderId="14" xfId="0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20" width="11.00390625" style="0" customWidth="1"/>
    <col min="21" max="21" width="6.140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77">
        <v>43983</v>
      </c>
      <c r="Q5" s="77"/>
      <c r="R5" s="77"/>
      <c r="S5" s="56"/>
      <c r="T5" s="56"/>
    </row>
    <row r="6" spans="16:18" ht="20.25">
      <c r="P6" s="7"/>
      <c r="Q6" s="7"/>
      <c r="R6" s="7"/>
    </row>
    <row r="8" ht="8.25" customHeight="1"/>
    <row r="9" spans="1:18" ht="19.5" customHeight="1">
      <c r="A9" s="73" t="s">
        <v>0</v>
      </c>
      <c r="B9" s="74"/>
      <c r="C9" s="75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76" t="s">
        <v>36</v>
      </c>
      <c r="Q9" s="76"/>
      <c r="R9" s="76"/>
    </row>
    <row r="10" spans="1:18" ht="19.5" customHeight="1">
      <c r="A10" s="1" t="s">
        <v>35</v>
      </c>
      <c r="B10" s="15"/>
      <c r="C10" s="15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6"/>
      <c r="Q10" s="57" t="s">
        <v>30</v>
      </c>
      <c r="R10" s="50">
        <v>2020</v>
      </c>
    </row>
    <row r="11" spans="1:18" ht="19.5" customHeight="1">
      <c r="A11" s="71" t="s">
        <v>1</v>
      </c>
      <c r="B11" s="72"/>
      <c r="C11" s="7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6"/>
      <c r="Q11" s="16"/>
      <c r="R11" s="16"/>
    </row>
    <row r="12" spans="1:18" ht="19.5" customHeight="1">
      <c r="A12" s="60" t="s">
        <v>2</v>
      </c>
      <c r="B12" s="61"/>
      <c r="C12" s="61"/>
      <c r="D12" s="65" t="s">
        <v>4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6" t="s">
        <v>44</v>
      </c>
      <c r="Q12" s="76"/>
      <c r="R12" s="76"/>
    </row>
    <row r="13" spans="1:18" ht="19.5" customHeight="1">
      <c r="A13" s="60" t="s">
        <v>3</v>
      </c>
      <c r="B13" s="61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100</v>
      </c>
      <c r="Q13" s="68"/>
      <c r="R13" s="68"/>
    </row>
    <row r="14" spans="1:18" ht="12.75" customHeight="1">
      <c r="A14" s="3"/>
      <c r="B14" s="3"/>
      <c r="C14" s="3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8"/>
      <c r="R14" s="18"/>
    </row>
    <row r="15" spans="1:18" ht="12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0"/>
      <c r="P15" s="16"/>
      <c r="Q15" s="16"/>
      <c r="R15" s="16"/>
    </row>
    <row r="16" spans="1:20" ht="19.5" customHeight="1">
      <c r="A16" s="2" t="s">
        <v>5</v>
      </c>
      <c r="B16" s="69" t="s">
        <v>34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54" t="s">
        <v>48</v>
      </c>
      <c r="O16" s="14" t="s">
        <v>7</v>
      </c>
      <c r="P16" s="59" t="s">
        <v>6</v>
      </c>
      <c r="Q16" s="59"/>
      <c r="R16" s="59"/>
      <c r="T16" s="5"/>
    </row>
    <row r="17" spans="1:20" ht="7.5" customHeight="1">
      <c r="A17" s="19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  <c r="P17" s="19"/>
      <c r="Q17" s="19"/>
      <c r="R17" s="19"/>
      <c r="T17" s="5"/>
    </row>
    <row r="18" spans="1:26" ht="12.75">
      <c r="A18" s="20" t="s">
        <v>25</v>
      </c>
      <c r="B18" s="30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>
        <v>1028.6166116675095</v>
      </c>
      <c r="O18" s="45">
        <f>+N18*$P$13+0</f>
        <v>102861.66116675094</v>
      </c>
      <c r="P18" s="21"/>
      <c r="Q18" s="22"/>
      <c r="R18" s="23">
        <f>+O18/$O$41*100</f>
        <v>2.696443285722118</v>
      </c>
      <c r="S18" s="8"/>
      <c r="T18" s="12"/>
      <c r="U18" s="12"/>
      <c r="V18" s="58"/>
      <c r="W18" s="8"/>
      <c r="X18" s="8"/>
      <c r="Y18" s="8"/>
      <c r="Z18" s="8"/>
    </row>
    <row r="19" spans="1:26" ht="12.75">
      <c r="A19" s="20" t="s">
        <v>26</v>
      </c>
      <c r="B19" s="32" t="s">
        <v>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>
        <v>921.3308597844001</v>
      </c>
      <c r="O19" s="45">
        <f aca="true" t="shared" si="0" ref="O19:O39">+N19*$P$13+0</f>
        <v>92133.08597844001</v>
      </c>
      <c r="P19" s="21"/>
      <c r="Q19" s="22"/>
      <c r="R19" s="23">
        <f aca="true" t="shared" si="1" ref="R19:R39">+O19/$O$41*100</f>
        <v>2.4152015266085005</v>
      </c>
      <c r="S19" s="8"/>
      <c r="T19" s="12"/>
      <c r="U19" s="12"/>
      <c r="V19" s="58"/>
      <c r="W19" s="8"/>
      <c r="X19" s="8"/>
      <c r="Y19" s="8"/>
      <c r="Z19" s="8"/>
    </row>
    <row r="20" spans="1:26" ht="12.75">
      <c r="A20" s="20" t="s">
        <v>27</v>
      </c>
      <c r="B20" s="32" t="s">
        <v>40</v>
      </c>
      <c r="C20" s="32"/>
      <c r="D20" s="32"/>
      <c r="E20" s="32"/>
      <c r="F20" s="32"/>
      <c r="G20" s="32"/>
      <c r="H20" s="32"/>
      <c r="I20" s="32"/>
      <c r="J20" s="32"/>
      <c r="K20" s="34"/>
      <c r="L20" s="32"/>
      <c r="M20" s="32"/>
      <c r="N20" s="33">
        <v>7759.450210671934</v>
      </c>
      <c r="O20" s="45">
        <f t="shared" si="0"/>
        <v>775945.0210671934</v>
      </c>
      <c r="P20" s="21"/>
      <c r="Q20" s="22"/>
      <c r="R20" s="23">
        <f t="shared" si="1"/>
        <v>20.340831738603637</v>
      </c>
      <c r="S20" s="8"/>
      <c r="T20" s="12"/>
      <c r="U20" s="12"/>
      <c r="V20" s="58"/>
      <c r="W20" s="8"/>
      <c r="X20" s="8"/>
      <c r="Y20" s="8"/>
      <c r="Z20" s="8"/>
    </row>
    <row r="21" spans="1:26" ht="12.75">
      <c r="A21" s="20" t="s">
        <v>28</v>
      </c>
      <c r="B21" s="32" t="s">
        <v>9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>
        <v>6030.949421584784</v>
      </c>
      <c r="O21" s="45">
        <f t="shared" si="0"/>
        <v>603094.9421584784</v>
      </c>
      <c r="P21" s="21"/>
      <c r="Q21" s="22"/>
      <c r="R21" s="23">
        <f t="shared" si="1"/>
        <v>15.809693222822027</v>
      </c>
      <c r="S21" s="8"/>
      <c r="T21" s="12"/>
      <c r="U21" s="12"/>
      <c r="V21" s="58"/>
      <c r="W21" s="8"/>
      <c r="X21" s="8"/>
      <c r="Y21" s="8"/>
      <c r="Z21" s="8"/>
    </row>
    <row r="22" spans="1:26" ht="12.75">
      <c r="A22" s="20" t="s">
        <v>29</v>
      </c>
      <c r="B22" s="32" t="s">
        <v>10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>
        <v>195.96995809322314</v>
      </c>
      <c r="O22" s="45">
        <f t="shared" si="0"/>
        <v>19596.995809322314</v>
      </c>
      <c r="P22" s="21"/>
      <c r="Q22" s="22"/>
      <c r="R22" s="23">
        <f t="shared" si="1"/>
        <v>0.5137209254739546</v>
      </c>
      <c r="S22" s="8"/>
      <c r="T22" s="12"/>
      <c r="U22" s="12"/>
      <c r="V22" s="58"/>
      <c r="W22" s="8"/>
      <c r="X22" s="8"/>
      <c r="Y22" s="8"/>
      <c r="Z22" s="8"/>
    </row>
    <row r="23" spans="1:26" ht="12.75">
      <c r="A23" s="20" t="s">
        <v>30</v>
      </c>
      <c r="B23" s="32" t="s">
        <v>11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>
        <v>1785.817650435434</v>
      </c>
      <c r="O23" s="45">
        <f t="shared" si="0"/>
        <v>178581.7650435434</v>
      </c>
      <c r="P23" s="21"/>
      <c r="Q23" s="22"/>
      <c r="R23" s="23">
        <f t="shared" si="1"/>
        <v>4.681390479621373</v>
      </c>
      <c r="S23" s="8"/>
      <c r="T23" s="12"/>
      <c r="U23" s="12"/>
      <c r="V23" s="58"/>
      <c r="W23" s="8"/>
      <c r="X23" s="8"/>
      <c r="Y23" s="8"/>
      <c r="Z23" s="8"/>
    </row>
    <row r="24" spans="1:26" ht="12.75">
      <c r="A24" s="20" t="s">
        <v>31</v>
      </c>
      <c r="B24" s="32" t="s">
        <v>12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>
        <v>3511.6072287295997</v>
      </c>
      <c r="O24" s="45">
        <f t="shared" si="0"/>
        <v>351160.72287296</v>
      </c>
      <c r="P24" s="21"/>
      <c r="Q24" s="22"/>
      <c r="R24" s="23">
        <f t="shared" si="1"/>
        <v>9.205421754419321</v>
      </c>
      <c r="S24" s="8"/>
      <c r="T24" s="12"/>
      <c r="U24" s="12"/>
      <c r="V24" s="58"/>
      <c r="W24" s="8"/>
      <c r="X24" s="8"/>
      <c r="Y24" s="8"/>
      <c r="Z24" s="8"/>
    </row>
    <row r="25" spans="1:26" ht="12.75">
      <c r="A25" s="20" t="s">
        <v>32</v>
      </c>
      <c r="B25" s="32" t="s">
        <v>13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>
        <v>840.0172827209</v>
      </c>
      <c r="O25" s="45">
        <f t="shared" si="0"/>
        <v>84001.72827209</v>
      </c>
      <c r="P25" s="21"/>
      <c r="Q25" s="22"/>
      <c r="R25" s="23">
        <f t="shared" si="1"/>
        <v>2.2020439259787765</v>
      </c>
      <c r="S25" s="8"/>
      <c r="T25" s="12"/>
      <c r="U25" s="12"/>
      <c r="V25" s="58"/>
      <c r="W25" s="8"/>
      <c r="X25" s="8"/>
      <c r="Y25" s="8"/>
      <c r="Z25" s="8"/>
    </row>
    <row r="26" spans="1:26" ht="12.75">
      <c r="A26" s="20" t="s">
        <v>33</v>
      </c>
      <c r="B26" s="32" t="s">
        <v>14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>
        <v>812.3507059858334</v>
      </c>
      <c r="O26" s="45">
        <f t="shared" si="0"/>
        <v>81235.07059858335</v>
      </c>
      <c r="P26" s="21"/>
      <c r="Q26" s="22"/>
      <c r="R26" s="23">
        <f t="shared" si="1"/>
        <v>2.1295180166846923</v>
      </c>
      <c r="S26" s="8"/>
      <c r="T26" s="12"/>
      <c r="U26" s="12"/>
      <c r="V26" s="58"/>
      <c r="W26" s="8"/>
      <c r="X26" s="8"/>
      <c r="Y26" s="8"/>
      <c r="Z26" s="8"/>
    </row>
    <row r="27" spans="1:26" ht="12.75">
      <c r="A27" s="20">
        <v>10</v>
      </c>
      <c r="B27" s="32" t="s">
        <v>15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>
        <v>707.7944013623397</v>
      </c>
      <c r="O27" s="45">
        <f t="shared" si="0"/>
        <v>70779.44013623397</v>
      </c>
      <c r="P27" s="21"/>
      <c r="Q27" s="22"/>
      <c r="R27" s="23">
        <f t="shared" si="1"/>
        <v>1.8554313041194597</v>
      </c>
      <c r="S27" s="8"/>
      <c r="T27" s="12"/>
      <c r="U27" s="12"/>
      <c r="V27" s="58"/>
      <c r="W27" s="8"/>
      <c r="X27" s="8"/>
      <c r="Y27" s="8"/>
      <c r="Z27" s="8"/>
    </row>
    <row r="28" spans="1:26" ht="12.75">
      <c r="A28" s="20">
        <v>11</v>
      </c>
      <c r="B28" s="32" t="s">
        <v>16</v>
      </c>
      <c r="C28" s="32"/>
      <c r="D28" s="32"/>
      <c r="E28" s="32"/>
      <c r="F28" s="34"/>
      <c r="G28" s="32"/>
      <c r="H28" s="32"/>
      <c r="I28" s="32"/>
      <c r="J28" s="32"/>
      <c r="K28" s="32"/>
      <c r="L28" s="32"/>
      <c r="M28" s="32"/>
      <c r="N28" s="33">
        <v>1576.0143957912298</v>
      </c>
      <c r="O28" s="45">
        <f t="shared" si="0"/>
        <v>157601.439579123</v>
      </c>
      <c r="P28" s="21"/>
      <c r="Q28" s="22"/>
      <c r="R28" s="23">
        <f t="shared" si="1"/>
        <v>4.131406578048067</v>
      </c>
      <c r="S28" s="8"/>
      <c r="T28" s="12"/>
      <c r="U28" s="12"/>
      <c r="V28" s="58"/>
      <c r="W28" s="8"/>
      <c r="X28" s="8"/>
      <c r="Y28" s="8"/>
      <c r="Z28" s="8"/>
    </row>
    <row r="29" spans="1:26" ht="12.75">
      <c r="A29" s="20">
        <v>12</v>
      </c>
      <c r="B29" s="32" t="s">
        <v>17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>
        <v>276.49880742</v>
      </c>
      <c r="O29" s="45">
        <f t="shared" si="0"/>
        <v>27649.880741999998</v>
      </c>
      <c r="P29" s="21"/>
      <c r="Q29" s="22"/>
      <c r="R29" s="23">
        <f t="shared" si="1"/>
        <v>0.7248214196824853</v>
      </c>
      <c r="S29" s="8"/>
      <c r="T29" s="12"/>
      <c r="U29" s="12"/>
      <c r="V29" s="58"/>
      <c r="W29" s="8"/>
      <c r="X29" s="8"/>
      <c r="Y29" s="8"/>
      <c r="Z29" s="8"/>
    </row>
    <row r="30" spans="1:26" ht="12.75">
      <c r="A30" s="20">
        <v>13</v>
      </c>
      <c r="B30" s="32" t="s">
        <v>18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>
        <v>3963.921693638113</v>
      </c>
      <c r="O30" s="45">
        <f t="shared" si="0"/>
        <v>396392.1693638113</v>
      </c>
      <c r="P30" s="21"/>
      <c r="Q30" s="22"/>
      <c r="R30" s="23">
        <f t="shared" si="1"/>
        <v>10.391131073229925</v>
      </c>
      <c r="S30" s="8"/>
      <c r="T30" s="12"/>
      <c r="U30" s="12"/>
      <c r="V30" s="58"/>
      <c r="W30" s="8"/>
      <c r="X30" s="8"/>
      <c r="Y30" s="8"/>
      <c r="Z30" s="8"/>
    </row>
    <row r="31" spans="1:26" ht="12.75">
      <c r="A31" s="20">
        <v>14</v>
      </c>
      <c r="B31" s="32" t="s">
        <v>19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>
        <v>340.87503113939124</v>
      </c>
      <c r="O31" s="45">
        <f t="shared" si="0"/>
        <v>34087.50311393912</v>
      </c>
      <c r="P31" s="21"/>
      <c r="Q31" s="22"/>
      <c r="R31" s="23">
        <f t="shared" si="1"/>
        <v>0.8935789861453608</v>
      </c>
      <c r="S31" s="8"/>
      <c r="T31" s="12"/>
      <c r="U31" s="12"/>
      <c r="V31" s="58"/>
      <c r="W31" s="8"/>
      <c r="X31" s="8"/>
      <c r="Y31" s="8"/>
      <c r="Z31" s="8"/>
    </row>
    <row r="32" spans="1:26" ht="12.75">
      <c r="A32" s="20">
        <v>15</v>
      </c>
      <c r="B32" s="32" t="s">
        <v>20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>
        <v>2513.114288690667</v>
      </c>
      <c r="O32" s="45">
        <f t="shared" si="0"/>
        <v>251311.42886906667</v>
      </c>
      <c r="P32" s="21"/>
      <c r="Q32" s="22"/>
      <c r="R32" s="23">
        <f t="shared" si="1"/>
        <v>6.587945472712913</v>
      </c>
      <c r="S32" s="8"/>
      <c r="T32" s="12"/>
      <c r="U32" s="12"/>
      <c r="V32" s="58"/>
      <c r="W32" s="8"/>
      <c r="X32" s="8"/>
      <c r="Y32" s="8"/>
      <c r="Z32" s="8"/>
    </row>
    <row r="33" spans="1:26" ht="12.75">
      <c r="A33" s="20">
        <v>16</v>
      </c>
      <c r="B33" s="32" t="s">
        <v>41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>
        <v>2120.6865409784396</v>
      </c>
      <c r="O33" s="45">
        <f t="shared" si="0"/>
        <v>212068.65409784394</v>
      </c>
      <c r="P33" s="21"/>
      <c r="Q33" s="22"/>
      <c r="R33" s="23">
        <f t="shared" si="1"/>
        <v>5.559224807066373</v>
      </c>
      <c r="S33" s="8"/>
      <c r="T33" s="12"/>
      <c r="U33" s="12"/>
      <c r="V33" s="58"/>
      <c r="W33" s="8"/>
      <c r="X33" s="8"/>
      <c r="Y33" s="8"/>
      <c r="Z33" s="8"/>
    </row>
    <row r="34" spans="1:26" ht="12.75">
      <c r="A34" s="20">
        <v>17</v>
      </c>
      <c r="B34" s="32" t="s">
        <v>42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>
        <v>2389.6210819489834</v>
      </c>
      <c r="O34" s="45">
        <f t="shared" si="0"/>
        <v>238962.10819489835</v>
      </c>
      <c r="P34" s="21"/>
      <c r="Q34" s="22"/>
      <c r="R34" s="23">
        <f t="shared" si="1"/>
        <v>6.2642170549780625</v>
      </c>
      <c r="S34" s="8"/>
      <c r="T34" s="12"/>
      <c r="U34" s="12"/>
      <c r="V34" s="58"/>
      <c r="W34" s="8"/>
      <c r="X34" s="8"/>
      <c r="Y34" s="8"/>
      <c r="Z34" s="8"/>
    </row>
    <row r="35" spans="1:26" ht="12.75">
      <c r="A35" s="20">
        <v>18</v>
      </c>
      <c r="B35" s="32" t="s">
        <v>46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>
        <v>799.7108575533624</v>
      </c>
      <c r="O35" s="45">
        <f t="shared" si="0"/>
        <v>79971.08575533624</v>
      </c>
      <c r="P35" s="21"/>
      <c r="Q35" s="22"/>
      <c r="R35" s="23">
        <f t="shared" si="1"/>
        <v>2.0963835776218915</v>
      </c>
      <c r="S35" s="8"/>
      <c r="T35" s="12"/>
      <c r="U35" s="12"/>
      <c r="V35" s="58"/>
      <c r="W35" s="8"/>
      <c r="X35" s="8"/>
      <c r="Y35" s="8"/>
      <c r="Z35" s="8"/>
    </row>
    <row r="36" spans="1:26" ht="12.75">
      <c r="A36" s="20">
        <v>19</v>
      </c>
      <c r="B36" s="32" t="s">
        <v>45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55">
        <v>0</v>
      </c>
      <c r="O36" s="45">
        <f>+N36*$P$13+0</f>
        <v>0</v>
      </c>
      <c r="P36" s="21"/>
      <c r="Q36" s="22"/>
      <c r="R36" s="23">
        <f t="shared" si="1"/>
        <v>0</v>
      </c>
      <c r="S36" s="8"/>
      <c r="T36" s="12"/>
      <c r="U36" s="12"/>
      <c r="V36" s="58"/>
      <c r="W36" s="8"/>
      <c r="X36" s="8"/>
      <c r="Y36" s="8"/>
      <c r="Z36" s="8"/>
    </row>
    <row r="37" spans="1:26" ht="12.75">
      <c r="A37" s="20">
        <v>20</v>
      </c>
      <c r="B37" s="32" t="s">
        <v>43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>
        <v>0</v>
      </c>
      <c r="O37" s="45">
        <f t="shared" si="0"/>
        <v>0</v>
      </c>
      <c r="P37" s="21"/>
      <c r="Q37" s="22"/>
      <c r="R37" s="23">
        <f t="shared" si="1"/>
        <v>0</v>
      </c>
      <c r="S37" s="8"/>
      <c r="T37" s="12"/>
      <c r="U37" s="12"/>
      <c r="V37" s="58"/>
      <c r="W37" s="8"/>
      <c r="X37" s="8"/>
      <c r="Y37" s="8"/>
      <c r="Z37" s="8"/>
    </row>
    <row r="38" spans="1:26" ht="12.75">
      <c r="A38" s="20">
        <v>21</v>
      </c>
      <c r="B38" s="32" t="s">
        <v>21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3">
        <v>309.7562331225594</v>
      </c>
      <c r="O38" s="45">
        <f t="shared" si="0"/>
        <v>30975.623312255942</v>
      </c>
      <c r="P38" s="21"/>
      <c r="Q38" s="22"/>
      <c r="R38" s="23">
        <f t="shared" si="1"/>
        <v>0.8120033310174499</v>
      </c>
      <c r="S38" s="8"/>
      <c r="T38" s="12"/>
      <c r="U38" s="12"/>
      <c r="V38" s="58"/>
      <c r="W38" s="8"/>
      <c r="X38" s="8"/>
      <c r="Y38" s="8"/>
      <c r="Z38" s="8"/>
    </row>
    <row r="39" spans="1:26" ht="12.75">
      <c r="A39" s="20">
        <v>22</v>
      </c>
      <c r="B39" s="35" t="s">
        <v>22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>
        <v>263.0596</v>
      </c>
      <c r="O39" s="45">
        <f t="shared" si="0"/>
        <v>26305.96</v>
      </c>
      <c r="P39" s="21"/>
      <c r="Q39" s="22"/>
      <c r="R39" s="23">
        <f t="shared" si="1"/>
        <v>0.6895915194436202</v>
      </c>
      <c r="S39" s="8"/>
      <c r="T39" s="12"/>
      <c r="U39" s="12"/>
      <c r="V39" s="58"/>
      <c r="W39" s="8"/>
      <c r="X39" s="8"/>
      <c r="Y39" s="8"/>
      <c r="Z39" s="8"/>
    </row>
    <row r="40" spans="1:23" ht="12.75">
      <c r="A40" s="24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29"/>
      <c r="P40" s="25"/>
      <c r="Q40" s="25"/>
      <c r="R40" s="26"/>
      <c r="T40" s="12"/>
      <c r="U40" s="12"/>
      <c r="V40" s="58"/>
      <c r="W40" s="8"/>
    </row>
    <row r="41" spans="1:23" ht="12.75">
      <c r="A41" s="19"/>
      <c r="B41" s="38" t="s">
        <v>38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6">
        <f>SUM(O18:O39)</f>
        <v>3814716.28613187</v>
      </c>
      <c r="P41" s="21"/>
      <c r="Q41" s="22"/>
      <c r="R41" s="23">
        <f>SUM(R18:R39)</f>
        <v>100.00000000000001</v>
      </c>
      <c r="T41" s="12"/>
      <c r="U41" s="12"/>
      <c r="V41" s="58"/>
      <c r="W41" s="8"/>
    </row>
    <row r="42" spans="1:23" ht="12.75">
      <c r="A42" s="19"/>
      <c r="B42" s="40" t="s">
        <v>23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5">
        <f>+O41/P13</f>
        <v>38147.1628613187</v>
      </c>
      <c r="P42" s="48"/>
      <c r="Q42" s="49"/>
      <c r="R42" s="49"/>
      <c r="T42" s="12"/>
      <c r="U42" s="12"/>
      <c r="V42" s="58"/>
      <c r="W42" s="9"/>
    </row>
    <row r="43" spans="1:22" ht="12.75">
      <c r="A43" s="19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8"/>
      <c r="P43" s="19"/>
      <c r="Q43" s="19"/>
      <c r="R43" s="19"/>
      <c r="T43" s="12"/>
      <c r="U43" s="12"/>
      <c r="V43" s="58"/>
    </row>
    <row r="44" spans="1:22" ht="12.75">
      <c r="A44" s="19"/>
      <c r="B44" s="11" t="s">
        <v>39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6">
        <f>+O41*O45</f>
        <v>5538968.047463476</v>
      </c>
      <c r="P44" s="48"/>
      <c r="Q44" s="49"/>
      <c r="R44" s="49"/>
      <c r="T44" s="12"/>
      <c r="U44" s="12"/>
      <c r="V44" s="58"/>
    </row>
    <row r="45" spans="1:22" ht="7.5" customHeight="1">
      <c r="A45" s="19"/>
      <c r="B45" s="43" t="s">
        <v>47</v>
      </c>
      <c r="C45" s="39"/>
      <c r="D45" s="39"/>
      <c r="E45" s="39"/>
      <c r="F45" s="39"/>
      <c r="G45" s="39"/>
      <c r="H45" s="39"/>
      <c r="I45" s="39"/>
      <c r="J45" s="44">
        <v>10</v>
      </c>
      <c r="K45" s="44">
        <v>10</v>
      </c>
      <c r="L45" s="44">
        <v>21</v>
      </c>
      <c r="M45" s="39"/>
      <c r="N45" s="39"/>
      <c r="O45" s="47">
        <f>(1+J45/100+K45/100)*(1+L45/100)</f>
        <v>1.4520000000000002</v>
      </c>
      <c r="P45" s="48"/>
      <c r="Q45" s="49"/>
      <c r="R45" s="49"/>
      <c r="T45" s="12"/>
      <c r="U45" s="12"/>
      <c r="V45" s="58"/>
    </row>
    <row r="46" spans="1:22" ht="12.75">
      <c r="A46" s="19"/>
      <c r="B46" s="40" t="s">
        <v>24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5">
        <f>+O44/P13</f>
        <v>55389.680474634755</v>
      </c>
      <c r="P46" s="48"/>
      <c r="Q46" s="49"/>
      <c r="R46" s="49"/>
      <c r="T46" s="12"/>
      <c r="U46" s="13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53" t="s">
        <v>50</v>
      </c>
      <c r="B54" s="51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1:17" ht="12.75">
      <c r="A55" s="53" t="s">
        <v>49</v>
      </c>
      <c r="B55" s="51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21" ht="12.75">
      <c r="A56" s="53" t="s">
        <v>51</v>
      </c>
      <c r="B56" s="51"/>
      <c r="C56" s="51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</row>
    <row r="57" spans="1:21" ht="12.75">
      <c r="A57" s="53"/>
      <c r="B57" s="51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</row>
    <row r="58" spans="1:21" ht="12.75">
      <c r="A58" s="53"/>
      <c r="B58" s="51"/>
      <c r="C58" s="51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</row>
  </sheetData>
  <sheetProtection formatCells="0"/>
  <mergeCells count="15">
    <mergeCell ref="A9:C9"/>
    <mergeCell ref="P9:R9"/>
    <mergeCell ref="P12:R12"/>
    <mergeCell ref="P5:R5"/>
    <mergeCell ref="D9:O9"/>
    <mergeCell ref="D10:O10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Vaio</cp:lastModifiedBy>
  <cp:lastPrinted>2018-09-18T18:54:28Z</cp:lastPrinted>
  <dcterms:created xsi:type="dcterms:W3CDTF">2013-12-27T15:36:34Z</dcterms:created>
  <dcterms:modified xsi:type="dcterms:W3CDTF">2020-07-17T18:05:44Z</dcterms:modified>
  <cp:category/>
  <cp:version/>
  <cp:contentType/>
  <cp:contentStatus/>
</cp:coreProperties>
</file>