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GalponURBANO" sheetId="1" r:id="rId1"/>
    <sheet name="GalponSubURBAN" sheetId="2" r:id="rId2"/>
  </sheets>
  <definedNames>
    <definedName name="_xlnm.Print_Area" localSheetId="1">'GalponSubURBAN'!$A$1:$X$53</definedName>
    <definedName name="_xlnm.Print_Area" localSheetId="0">'GalponURBANO'!$A$1:$X$53</definedName>
  </definedNames>
  <calcPr fullCalcOnLoad="1"/>
</workbook>
</file>

<file path=xl/sharedStrings.xml><?xml version="1.0" encoding="utf-8"?>
<sst xmlns="http://schemas.openxmlformats.org/spreadsheetml/2006/main" count="100" uniqueCount="50">
  <si>
    <t>/</t>
  </si>
  <si>
    <t xml:space="preserve"> PROFESIONAL:</t>
  </si>
  <si>
    <t xml:space="preserve"> COMITENTE:</t>
  </si>
  <si>
    <t xml:space="preserve"> OBRA:</t>
  </si>
  <si>
    <t xml:space="preserve"> UBICACIÓN:</t>
  </si>
  <si>
    <t>CANTIDAD DE M2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</si>
  <si>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</si>
  <si>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</si>
  <si>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</si>
  <si>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</si>
  <si>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</si>
  <si>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</si>
  <si>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</si>
  <si>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</si>
  <si>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</si>
  <si>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</si>
  <si>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</si>
  <si>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</si>
  <si>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</si>
  <si>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</si>
  <si>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</si>
  <si>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</si>
  <si>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</si>
  <si>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</si>
  <si>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</si>
  <si>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</si>
  <si>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</si>
  <si>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</si>
  <si>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</si>
  <si>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</si>
  <si>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</si>
  <si>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</si>
  <si>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</si>
  <si>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</si>
  <si>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</si>
  <si>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</si>
  <si>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</si>
  <si>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</si>
  <si>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</si>
  <si>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</si>
  <si>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</si>
  <si>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Valores teóricos y usuales: se adopta 10% de gastos generales; 10% de beneficio; 21% de IVA genérico</t>
  </si>
  <si>
    <t>Galpón - Depósito Urbano</t>
  </si>
  <si>
    <t>Galpón - Depósito Sub-Urbano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</si>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</sst>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0.0"/>
    <numFmt numFmtId="182" formatCode="0.000"/>
    <numFmt numFmtId="183" formatCode="0.0000"/>
  </numFmts>
  <fonts count="14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6"/>
      <color indexed="52"/>
      <name val="Arial"/>
      <family val="0"/>
    </font>
    <font>
      <u val="single"/>
      <sz val="10"/>
      <color indexed="12"/>
      <name val="Arial"/>
      <family val="0"/>
    </font>
    <font>
      <sz val="5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left" indent="1"/>
    </xf>
    <xf numFmtId="0" fontId="1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 indent="1"/>
    </xf>
    <xf numFmtId="0" fontId="1" fillId="3" borderId="5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indent="1"/>
    </xf>
    <xf numFmtId="0" fontId="1" fillId="2" borderId="3" xfId="0" applyFont="1" applyFill="1" applyBorder="1" applyAlignment="1">
      <alignment/>
    </xf>
    <xf numFmtId="0" fontId="5" fillId="2" borderId="5" xfId="0" applyFont="1" applyFill="1" applyBorder="1" applyAlignment="1">
      <alignment horizontal="left" indent="1"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indent="1"/>
    </xf>
    <xf numFmtId="0" fontId="0" fillId="2" borderId="4" xfId="0" applyFill="1" applyBorder="1" applyAlignment="1">
      <alignment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>
      <alignment horizontal="center" vertical="center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7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indent="1"/>
    </xf>
    <xf numFmtId="17" fontId="10" fillId="0" borderId="0" xfId="0" applyNumberFormat="1" applyFont="1" applyAlignment="1">
      <alignment horizontal="right" vertical="center"/>
    </xf>
    <xf numFmtId="183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left" indent="1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 indent="1"/>
    </xf>
    <xf numFmtId="0" fontId="1" fillId="3" borderId="5" xfId="0" applyFont="1" applyFill="1" applyBorder="1" applyAlignment="1">
      <alignment/>
    </xf>
    <xf numFmtId="4" fontId="1" fillId="5" borderId="9" xfId="0" applyNumberFormat="1" applyFont="1" applyFill="1" applyBorder="1" applyAlignment="1" applyProtection="1">
      <alignment horizontal="right" indent="1"/>
      <protection locked="0"/>
    </xf>
    <xf numFmtId="4" fontId="1" fillId="5" borderId="3" xfId="0" applyNumberFormat="1" applyFont="1" applyFill="1" applyBorder="1" applyAlignment="1" applyProtection="1">
      <alignment horizontal="right" indent="1"/>
      <protection locked="0"/>
    </xf>
    <xf numFmtId="0" fontId="0" fillId="0" borderId="0" xfId="0" applyAlignment="1">
      <alignment horizontal="center"/>
    </xf>
    <xf numFmtId="4" fontId="1" fillId="3" borderId="10" xfId="0" applyNumberFormat="1" applyFont="1" applyFill="1" applyBorder="1" applyAlignment="1">
      <alignment horizontal="right" indent="1"/>
    </xf>
    <xf numFmtId="4" fontId="1" fillId="3" borderId="0" xfId="0" applyNumberFormat="1" applyFont="1" applyFill="1" applyBorder="1" applyAlignment="1">
      <alignment horizontal="right" indent="1"/>
    </xf>
    <xf numFmtId="4" fontId="1" fillId="3" borderId="2" xfId="0" applyNumberFormat="1" applyFont="1" applyFill="1" applyBorder="1" applyAlignment="1">
      <alignment horizontal="right" indent="1"/>
    </xf>
    <xf numFmtId="0" fontId="1" fillId="5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2" xfId="0" applyNumberFormat="1" applyFont="1" applyFill="1" applyBorder="1" applyAlignment="1" applyProtection="1">
      <alignment horizontal="right" indent="1"/>
      <protection locked="0"/>
    </xf>
    <xf numFmtId="4" fontId="1" fillId="5" borderId="5" xfId="0" applyNumberFormat="1" applyFont="1" applyFill="1" applyBorder="1" applyAlignment="1" applyProtection="1">
      <alignment horizontal="right" indent="1"/>
      <protection locked="0"/>
    </xf>
    <xf numFmtId="4" fontId="1" fillId="5" borderId="8" xfId="0" applyNumberFormat="1" applyFont="1" applyFill="1" applyBorder="1" applyAlignment="1" applyProtection="1">
      <alignment horizontal="right" indent="1"/>
      <protection locked="0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7" xfId="0" applyNumberFormat="1" applyFont="1" applyFill="1" applyBorder="1" applyAlignment="1">
      <alignment horizontal="right" indent="1"/>
    </xf>
    <xf numFmtId="4" fontId="1" fillId="3" borderId="9" xfId="0" applyNumberFormat="1" applyFont="1" applyFill="1" applyBorder="1" applyAlignment="1">
      <alignment horizontal="right" indent="1"/>
    </xf>
    <xf numFmtId="0" fontId="1" fillId="3" borderId="3" xfId="0" applyFont="1" applyFill="1" applyBorder="1" applyAlignment="1">
      <alignment horizontal="right" indent="1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5" fillId="2" borderId="1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3" fillId="5" borderId="1" xfId="0" applyFont="1" applyFill="1" applyBorder="1" applyAlignment="1" applyProtection="1">
      <alignment horizontal="left" vertical="center" indent="1"/>
      <protection locked="0"/>
    </xf>
    <xf numFmtId="0" fontId="13" fillId="5" borderId="4" xfId="0" applyFont="1" applyFill="1" applyBorder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5" borderId="9" xfId="0" applyFill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  <xf numFmtId="17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4" fontId="1" fillId="3" borderId="1" xfId="0" applyNumberFormat="1" applyFont="1" applyFill="1" applyBorder="1" applyAlignment="1">
      <alignment horizontal="right" indent="1"/>
    </xf>
    <xf numFmtId="4" fontId="1" fillId="3" borderId="4" xfId="0" applyNumberFormat="1" applyFont="1" applyFill="1" applyBorder="1" applyAlignment="1">
      <alignment horizontal="right" indent="1"/>
    </xf>
    <xf numFmtId="4" fontId="1" fillId="3" borderId="6" xfId="0" applyNumberFormat="1" applyFont="1" applyFill="1" applyBorder="1" applyAlignment="1">
      <alignment horizontal="right" inden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/>
        <i val="0"/>
        <color rgb="FFDD0806"/>
      </font>
      <fill>
        <patternFill patternType="solid">
          <bgColor rgb="FFFFFFCC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48"/>
  <sheetViews>
    <sheetView showGridLines="0" showZero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0" customWidth="1"/>
    <col min="2" max="2" width="3.7109375" style="0" customWidth="1"/>
    <col min="3" max="3" width="5.8515625" style="0" customWidth="1"/>
    <col min="4" max="12" width="3.7109375" style="0" customWidth="1"/>
    <col min="13" max="14" width="3.00390625" style="0" customWidth="1"/>
    <col min="15" max="15" width="3.7109375" style="0" customWidth="1"/>
    <col min="16" max="16" width="3.28125" style="0" customWidth="1"/>
    <col min="17" max="17" width="3.00390625" style="0" customWidth="1"/>
    <col min="18" max="18" width="2.8515625" style="0" customWidth="1"/>
    <col min="19" max="19" width="5.140625" style="0" customWidth="1"/>
    <col min="20" max="20" width="1.8515625" style="0" customWidth="1"/>
    <col min="21" max="22" width="3.00390625" style="0" customWidth="1"/>
    <col min="23" max="23" width="7.7109375" style="0" customWidth="1"/>
    <col min="24" max="24" width="0.71875" style="0" customWidth="1"/>
    <col min="25" max="28" width="3.7109375" style="0" customWidth="1"/>
    <col min="30" max="32" width="5.7109375" style="0" customWidth="1"/>
  </cols>
  <sheetData>
    <row r="5" spans="19:23" ht="33.75" customHeight="1">
      <c r="S5" s="88">
        <v>43009</v>
      </c>
      <c r="T5" s="89"/>
      <c r="U5" s="89"/>
      <c r="V5" s="89"/>
      <c r="W5" s="89"/>
    </row>
    <row r="6" spans="19:23" ht="20.25">
      <c r="S6" s="41"/>
      <c r="T6" s="41"/>
      <c r="U6" s="41"/>
      <c r="V6" s="41"/>
      <c r="W6" s="41"/>
    </row>
    <row r="9" ht="8.25" customHeight="1"/>
    <row r="10" spans="1:23" ht="19.5" customHeight="1">
      <c r="A10" s="83" t="s">
        <v>1</v>
      </c>
      <c r="B10" s="84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S10" s="73" t="s">
        <v>37</v>
      </c>
      <c r="T10" s="73"/>
      <c r="U10" s="73"/>
      <c r="V10" s="73"/>
      <c r="W10" s="73"/>
    </row>
    <row r="11" spans="1:23" ht="19.5" customHeight="1">
      <c r="A11" s="2" t="s">
        <v>36</v>
      </c>
      <c r="B11" s="30"/>
      <c r="C11" s="30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S11" s="31"/>
      <c r="T11" s="32" t="s">
        <v>0</v>
      </c>
      <c r="U11" s="31"/>
      <c r="V11" s="32" t="s">
        <v>0</v>
      </c>
      <c r="W11" s="31"/>
    </row>
    <row r="12" spans="1:17" ht="19.5" customHeight="1">
      <c r="A12" s="79" t="s">
        <v>2</v>
      </c>
      <c r="B12" s="80"/>
      <c r="C12" s="80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23" ht="19.5" customHeight="1">
      <c r="A13" s="74" t="s">
        <v>3</v>
      </c>
      <c r="B13" s="75"/>
      <c r="C13" s="75"/>
      <c r="D13" s="81" t="s">
        <v>42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S13" s="73" t="s">
        <v>5</v>
      </c>
      <c r="T13" s="73"/>
      <c r="U13" s="73"/>
      <c r="V13" s="73"/>
      <c r="W13" s="73"/>
    </row>
    <row r="14" spans="1:23" ht="19.5" customHeight="1">
      <c r="A14" s="74" t="s">
        <v>4</v>
      </c>
      <c r="B14" s="75"/>
      <c r="C14" s="75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S14" s="78">
        <v>250</v>
      </c>
      <c r="T14" s="78"/>
      <c r="U14" s="78"/>
      <c r="V14" s="78"/>
      <c r="W14" s="78"/>
    </row>
    <row r="15" spans="1:23" ht="9" customHeight="1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7"/>
      <c r="T15" s="7"/>
      <c r="U15" s="7"/>
      <c r="V15" s="7"/>
      <c r="W15" s="7"/>
    </row>
    <row r="16" spans="16:19" ht="27" customHeight="1">
      <c r="P16" s="67"/>
      <c r="Q16" s="67"/>
      <c r="R16" s="67"/>
      <c r="S16" s="67"/>
    </row>
    <row r="17" spans="1:27" ht="19.5" customHeight="1">
      <c r="A17" s="3" t="s">
        <v>6</v>
      </c>
      <c r="B17" s="68" t="s">
        <v>35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8</v>
      </c>
      <c r="Q17" s="71"/>
      <c r="R17" s="71"/>
      <c r="S17" s="71"/>
      <c r="T17" s="71" t="s">
        <v>7</v>
      </c>
      <c r="U17" s="71"/>
      <c r="V17" s="71"/>
      <c r="W17" s="72"/>
      <c r="AA17" s="1"/>
    </row>
    <row r="18" spans="1:23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8" ht="12.75">
      <c r="A19" s="17" t="s">
        <v>26</v>
      </c>
      <c r="B19" s="10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9">
        <f>+ROUND($P$43*$S$14*T19/100,2)</f>
        <v>54159.29</v>
      </c>
      <c r="Q19" s="60"/>
      <c r="R19" s="60"/>
      <c r="S19" s="61"/>
      <c r="T19" s="48">
        <v>2.38804941854978</v>
      </c>
      <c r="U19" s="49"/>
      <c r="V19" s="49"/>
      <c r="W19" s="49"/>
      <c r="Y19" s="50"/>
      <c r="Z19" s="50"/>
      <c r="AA19" s="50"/>
      <c r="AB19" s="50"/>
    </row>
    <row r="20" spans="1:28" ht="12.75">
      <c r="A20" s="17" t="s">
        <v>27</v>
      </c>
      <c r="B20" s="12" t="s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59">
        <f aca="true" t="shared" si="0" ref="P20:P40">+ROUND($P$43*$S$14*T20/100,2)</f>
        <v>44816.95</v>
      </c>
      <c r="Q20" s="60"/>
      <c r="R20" s="60"/>
      <c r="S20" s="61"/>
      <c r="T20" s="48">
        <v>1.9761170541589541</v>
      </c>
      <c r="U20" s="49"/>
      <c r="V20" s="49"/>
      <c r="W20" s="49"/>
      <c r="Y20" s="50"/>
      <c r="Z20" s="50"/>
      <c r="AA20" s="50"/>
      <c r="AB20" s="50"/>
    </row>
    <row r="21" spans="1:28" ht="12.75">
      <c r="A21" s="17" t="s">
        <v>28</v>
      </c>
      <c r="B21" s="44" t="s">
        <v>49</v>
      </c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59">
        <f t="shared" si="0"/>
        <v>546492.85</v>
      </c>
      <c r="Q21" s="60"/>
      <c r="R21" s="60"/>
      <c r="S21" s="61"/>
      <c r="T21" s="48">
        <v>24.096549219693596</v>
      </c>
      <c r="U21" s="49"/>
      <c r="V21" s="49"/>
      <c r="W21" s="49"/>
      <c r="Y21" s="50"/>
      <c r="Z21" s="50"/>
      <c r="AA21" s="50"/>
      <c r="AB21" s="50"/>
    </row>
    <row r="22" spans="1:28" ht="12.75">
      <c r="A22" s="17" t="s">
        <v>29</v>
      </c>
      <c r="B22" s="12" t="s">
        <v>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9">
        <f t="shared" si="0"/>
        <v>418719.06</v>
      </c>
      <c r="Q22" s="60"/>
      <c r="R22" s="60"/>
      <c r="S22" s="61"/>
      <c r="T22" s="48">
        <v>18.462610135980547</v>
      </c>
      <c r="U22" s="49"/>
      <c r="V22" s="49"/>
      <c r="W22" s="49"/>
      <c r="Y22" s="50"/>
      <c r="Z22" s="50"/>
      <c r="AA22" s="50"/>
      <c r="AB22" s="50"/>
    </row>
    <row r="23" spans="1:28" ht="12.75">
      <c r="A23" s="17" t="s">
        <v>30</v>
      </c>
      <c r="B23" s="12" t="s">
        <v>11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9">
        <f t="shared" si="0"/>
        <v>9153.21</v>
      </c>
      <c r="Q23" s="60"/>
      <c r="R23" s="60"/>
      <c r="S23" s="61"/>
      <c r="T23" s="48">
        <v>0.4035931913376921</v>
      </c>
      <c r="U23" s="49"/>
      <c r="V23" s="49"/>
      <c r="W23" s="49"/>
      <c r="Y23" s="50"/>
      <c r="Z23" s="50"/>
      <c r="AA23" s="50"/>
      <c r="AB23" s="50"/>
    </row>
    <row r="24" spans="1:28" ht="12.75">
      <c r="A24" s="17" t="s">
        <v>31</v>
      </c>
      <c r="B24" s="12" t="s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9">
        <f t="shared" si="0"/>
        <v>167457.58</v>
      </c>
      <c r="Q24" s="60"/>
      <c r="R24" s="60"/>
      <c r="S24" s="61"/>
      <c r="T24" s="48">
        <v>7.383719402859067</v>
      </c>
      <c r="U24" s="49"/>
      <c r="V24" s="49"/>
      <c r="W24" s="49"/>
      <c r="Y24" s="50"/>
      <c r="Z24" s="50"/>
      <c r="AA24" s="50"/>
      <c r="AB24" s="50"/>
    </row>
    <row r="25" spans="1:28" ht="12.75">
      <c r="A25" s="17" t="s">
        <v>32</v>
      </c>
      <c r="B25" s="12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59">
        <f t="shared" si="0"/>
        <v>221657.37</v>
      </c>
      <c r="Q25" s="60"/>
      <c r="R25" s="60"/>
      <c r="S25" s="61"/>
      <c r="T25" s="48">
        <v>9.773554398774083</v>
      </c>
      <c r="U25" s="49"/>
      <c r="V25" s="49"/>
      <c r="W25" s="49"/>
      <c r="Y25" s="50"/>
      <c r="Z25" s="50"/>
      <c r="AA25" s="50"/>
      <c r="AB25" s="50"/>
    </row>
    <row r="26" spans="1:28" ht="12.75">
      <c r="A26" s="17" t="s">
        <v>33</v>
      </c>
      <c r="B26" s="12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9">
        <f t="shared" si="0"/>
        <v>95031.06</v>
      </c>
      <c r="Q26" s="60"/>
      <c r="R26" s="60"/>
      <c r="S26" s="61"/>
      <c r="T26" s="48">
        <v>4.1902115203553585</v>
      </c>
      <c r="U26" s="49"/>
      <c r="V26" s="49"/>
      <c r="W26" s="49"/>
      <c r="Y26" s="50"/>
      <c r="Z26" s="50"/>
      <c r="AA26" s="50"/>
      <c r="AB26" s="50"/>
    </row>
    <row r="27" spans="1:28" ht="12.75">
      <c r="A27" s="17" t="s">
        <v>34</v>
      </c>
      <c r="B27" s="12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59">
        <f t="shared" si="0"/>
        <v>19730.36</v>
      </c>
      <c r="Q27" s="60"/>
      <c r="R27" s="60"/>
      <c r="S27" s="61"/>
      <c r="T27" s="48">
        <v>0.869972240074942</v>
      </c>
      <c r="U27" s="49"/>
      <c r="V27" s="49"/>
      <c r="W27" s="49"/>
      <c r="Y27" s="50"/>
      <c r="Z27" s="50"/>
      <c r="AA27" s="50"/>
      <c r="AB27" s="50"/>
    </row>
    <row r="28" spans="1:28" ht="12.75">
      <c r="A28" s="17">
        <v>10</v>
      </c>
      <c r="B28" s="12" t="s">
        <v>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59">
        <f t="shared" si="0"/>
        <v>18355.98</v>
      </c>
      <c r="Q28" s="60"/>
      <c r="R28" s="60"/>
      <c r="S28" s="61"/>
      <c r="T28" s="48">
        <v>0.8093717475293509</v>
      </c>
      <c r="U28" s="49"/>
      <c r="V28" s="49"/>
      <c r="W28" s="49"/>
      <c r="Y28" s="50"/>
      <c r="Z28" s="50"/>
      <c r="AA28" s="50"/>
      <c r="AB28" s="50"/>
    </row>
    <row r="29" spans="1:28" ht="12.75">
      <c r="A29" s="17">
        <v>11</v>
      </c>
      <c r="B29" s="12" t="s">
        <v>17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59">
        <f t="shared" si="0"/>
        <v>139237.13</v>
      </c>
      <c r="Q29" s="60"/>
      <c r="R29" s="60"/>
      <c r="S29" s="61"/>
      <c r="T29" s="48">
        <v>6.139393013737934</v>
      </c>
      <c r="U29" s="49"/>
      <c r="V29" s="49"/>
      <c r="W29" s="49"/>
      <c r="Y29" s="50"/>
      <c r="Z29" s="50"/>
      <c r="AA29" s="50"/>
      <c r="AB29" s="50"/>
    </row>
    <row r="30" spans="1:28" ht="12.75">
      <c r="A30" s="17">
        <v>12</v>
      </c>
      <c r="B30" s="12" t="s">
        <v>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59">
        <f t="shared" si="0"/>
        <v>12987.7</v>
      </c>
      <c r="Q30" s="60"/>
      <c r="R30" s="60"/>
      <c r="S30" s="61"/>
      <c r="T30" s="48">
        <v>0.572667589890793</v>
      </c>
      <c r="U30" s="49"/>
      <c r="V30" s="49"/>
      <c r="W30" s="49"/>
      <c r="Y30" s="50"/>
      <c r="Z30" s="50"/>
      <c r="AA30" s="50"/>
      <c r="AB30" s="50"/>
    </row>
    <row r="31" spans="1:28" ht="12.75">
      <c r="A31" s="17">
        <v>13</v>
      </c>
      <c r="B31" s="12" t="s">
        <v>19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59">
        <f t="shared" si="0"/>
        <v>148710.58</v>
      </c>
      <c r="Q31" s="60"/>
      <c r="R31" s="60"/>
      <c r="S31" s="61"/>
      <c r="T31" s="48">
        <v>6.557106256725999</v>
      </c>
      <c r="U31" s="49"/>
      <c r="V31" s="49"/>
      <c r="W31" s="49"/>
      <c r="Y31" s="50"/>
      <c r="Z31" s="50"/>
      <c r="AA31" s="50"/>
      <c r="AB31" s="50"/>
    </row>
    <row r="32" spans="1:28" ht="12.75">
      <c r="A32" s="17">
        <v>14</v>
      </c>
      <c r="B32" s="12" t="s">
        <v>20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9">
        <f t="shared" si="0"/>
        <v>10627.58</v>
      </c>
      <c r="Q32" s="60"/>
      <c r="R32" s="60"/>
      <c r="S32" s="61"/>
      <c r="T32" s="48">
        <v>0.46860244513222415</v>
      </c>
      <c r="U32" s="49"/>
      <c r="V32" s="49"/>
      <c r="W32" s="49"/>
      <c r="Y32" s="50"/>
      <c r="Z32" s="50"/>
      <c r="AA32" s="50"/>
      <c r="AB32" s="50"/>
    </row>
    <row r="33" spans="1:28" ht="12.75">
      <c r="A33" s="17">
        <v>15</v>
      </c>
      <c r="B33" s="12" t="s">
        <v>21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59">
        <f t="shared" si="0"/>
        <v>153609.89</v>
      </c>
      <c r="Q33" s="60"/>
      <c r="R33" s="60"/>
      <c r="S33" s="61"/>
      <c r="T33" s="48">
        <v>6.77313208354308</v>
      </c>
      <c r="U33" s="49"/>
      <c r="V33" s="49"/>
      <c r="W33" s="49"/>
      <c r="Y33" s="50"/>
      <c r="Z33" s="50"/>
      <c r="AA33" s="50"/>
      <c r="AB33" s="50"/>
    </row>
    <row r="34" spans="1:28" ht="12.75">
      <c r="A34" s="17">
        <v>16</v>
      </c>
      <c r="B34" s="44" t="s">
        <v>44</v>
      </c>
      <c r="C34" s="45"/>
      <c r="D34" s="45"/>
      <c r="E34" s="45"/>
      <c r="F34" s="45"/>
      <c r="G34" s="45"/>
      <c r="H34" s="13"/>
      <c r="I34" s="13"/>
      <c r="J34" s="13"/>
      <c r="K34" s="13"/>
      <c r="L34" s="13"/>
      <c r="M34" s="13"/>
      <c r="N34" s="13"/>
      <c r="O34" s="13"/>
      <c r="P34" s="59">
        <f t="shared" si="0"/>
        <v>72022.5</v>
      </c>
      <c r="Q34" s="60"/>
      <c r="R34" s="60"/>
      <c r="S34" s="61"/>
      <c r="T34" s="48">
        <v>3.1756932544067613</v>
      </c>
      <c r="U34" s="49"/>
      <c r="V34" s="49"/>
      <c r="W34" s="49"/>
      <c r="Y34" s="50"/>
      <c r="Z34" s="50"/>
      <c r="AA34" s="50"/>
      <c r="AB34" s="50"/>
    </row>
    <row r="35" spans="1:28" ht="12.75">
      <c r="A35" s="17">
        <v>17</v>
      </c>
      <c r="B35" s="44" t="s">
        <v>45</v>
      </c>
      <c r="C35" s="45"/>
      <c r="D35" s="45"/>
      <c r="E35" s="45"/>
      <c r="F35" s="45"/>
      <c r="G35" s="45"/>
      <c r="H35" s="13"/>
      <c r="I35" s="13"/>
      <c r="J35" s="13"/>
      <c r="K35" s="13"/>
      <c r="L35" s="13"/>
      <c r="M35" s="13"/>
      <c r="N35" s="13"/>
      <c r="O35" s="13"/>
      <c r="P35" s="59">
        <f t="shared" si="0"/>
        <v>82104.99</v>
      </c>
      <c r="Q35" s="60"/>
      <c r="R35" s="60"/>
      <c r="S35" s="61"/>
      <c r="T35" s="48">
        <v>3.6202613683085847</v>
      </c>
      <c r="U35" s="49"/>
      <c r="V35" s="49"/>
      <c r="W35" s="49"/>
      <c r="Y35" s="50"/>
      <c r="Z35" s="50"/>
      <c r="AA35" s="50"/>
      <c r="AB35" s="50"/>
    </row>
    <row r="36" spans="1:28" ht="12.75">
      <c r="A36" s="17">
        <v>18</v>
      </c>
      <c r="B36" s="44" t="s">
        <v>46</v>
      </c>
      <c r="C36" s="45"/>
      <c r="D36" s="45"/>
      <c r="E36" s="45"/>
      <c r="F36" s="45"/>
      <c r="G36" s="45"/>
      <c r="H36" s="13"/>
      <c r="I36" s="13"/>
      <c r="J36" s="13"/>
      <c r="K36" s="13"/>
      <c r="L36" s="13"/>
      <c r="M36" s="13"/>
      <c r="N36" s="13"/>
      <c r="O36" s="13"/>
      <c r="P36" s="59">
        <f>+ROUND($P$43*$S$14*T36/100,2)</f>
        <v>0</v>
      </c>
      <c r="Q36" s="60"/>
      <c r="R36" s="60"/>
      <c r="S36" s="61"/>
      <c r="T36" s="48">
        <v>0</v>
      </c>
      <c r="U36" s="49"/>
      <c r="V36" s="49"/>
      <c r="W36" s="49"/>
      <c r="Y36" s="50"/>
      <c r="Z36" s="50"/>
      <c r="AA36" s="50"/>
      <c r="AB36" s="50"/>
    </row>
    <row r="37" spans="1:28" ht="12.75">
      <c r="A37" s="17">
        <v>19</v>
      </c>
      <c r="B37" s="44" t="s">
        <v>47</v>
      </c>
      <c r="C37" s="45"/>
      <c r="D37" s="45"/>
      <c r="E37" s="45"/>
      <c r="F37" s="45"/>
      <c r="G37" s="45"/>
      <c r="H37" s="13"/>
      <c r="I37" s="13"/>
      <c r="J37" s="13"/>
      <c r="K37" s="13"/>
      <c r="L37" s="13"/>
      <c r="M37" s="13"/>
      <c r="N37" s="13"/>
      <c r="O37" s="13"/>
      <c r="P37" s="59">
        <f>+ROUND($P$43*$S$14*T37/100,2)</f>
        <v>0</v>
      </c>
      <c r="Q37" s="60"/>
      <c r="R37" s="60"/>
      <c r="S37" s="61"/>
      <c r="T37" s="48">
        <v>0</v>
      </c>
      <c r="U37" s="49"/>
      <c r="V37" s="49"/>
      <c r="W37" s="49"/>
      <c r="Y37" s="43"/>
      <c r="Z37" s="43"/>
      <c r="AA37" s="43"/>
      <c r="AB37" s="43"/>
    </row>
    <row r="38" spans="1:28" ht="12.75">
      <c r="A38" s="17">
        <v>20</v>
      </c>
      <c r="B38" s="46" t="s">
        <v>48</v>
      </c>
      <c r="C38" s="47"/>
      <c r="D38" s="47"/>
      <c r="E38" s="47"/>
      <c r="F38" s="47"/>
      <c r="G38" s="47"/>
      <c r="H38" s="13"/>
      <c r="I38" s="13"/>
      <c r="J38" s="13"/>
      <c r="K38" s="13"/>
      <c r="L38" s="13"/>
      <c r="M38" s="13"/>
      <c r="N38" s="13"/>
      <c r="O38" s="13"/>
      <c r="P38" s="59">
        <f>+ROUND($P$43*$S$14*T38/100,2)</f>
        <v>0</v>
      </c>
      <c r="Q38" s="60"/>
      <c r="R38" s="60"/>
      <c r="S38" s="61"/>
      <c r="T38" s="48">
        <v>0</v>
      </c>
      <c r="U38" s="49"/>
      <c r="V38" s="49"/>
      <c r="W38" s="49"/>
      <c r="Y38" s="43"/>
      <c r="Z38" s="43"/>
      <c r="AA38" s="43"/>
      <c r="AB38" s="43"/>
    </row>
    <row r="39" spans="1:28" ht="12.75">
      <c r="A39" s="17">
        <v>21</v>
      </c>
      <c r="B39" s="12" t="s">
        <v>22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59">
        <f>+ROUND($P$43*$S$14*T39/100,2)</f>
        <v>0</v>
      </c>
      <c r="Q39" s="60"/>
      <c r="R39" s="60"/>
      <c r="S39" s="61"/>
      <c r="T39" s="48">
        <v>0</v>
      </c>
      <c r="U39" s="49"/>
      <c r="V39" s="49"/>
      <c r="W39" s="49"/>
      <c r="Y39" s="50"/>
      <c r="Z39" s="50"/>
      <c r="AA39" s="50"/>
      <c r="AB39" s="50"/>
    </row>
    <row r="40" spans="1:28" ht="12.75">
      <c r="A40" s="17">
        <v>22</v>
      </c>
      <c r="B40" s="15" t="s">
        <v>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59">
        <f t="shared" si="0"/>
        <v>53055.85</v>
      </c>
      <c r="Q40" s="60"/>
      <c r="R40" s="60"/>
      <c r="S40" s="61"/>
      <c r="T40" s="48">
        <v>2.339395658941216</v>
      </c>
      <c r="U40" s="49"/>
      <c r="V40" s="49"/>
      <c r="W40" s="49"/>
      <c r="Y40" s="50"/>
      <c r="Z40" s="50"/>
      <c r="AA40" s="50"/>
      <c r="AB40" s="50"/>
    </row>
    <row r="41" spans="1:23" ht="12.75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1"/>
      <c r="R41" s="21"/>
      <c r="S41" s="21"/>
      <c r="T41" s="21"/>
      <c r="U41" s="21"/>
      <c r="V41" s="21"/>
      <c r="W41" s="21"/>
    </row>
    <row r="42" spans="1:25" ht="12.75">
      <c r="A42" s="8"/>
      <c r="B42" s="22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9">
        <f>SUM(P19:S40)</f>
        <v>2267929.9300000006</v>
      </c>
      <c r="Q42" s="60"/>
      <c r="R42" s="60"/>
      <c r="S42" s="61"/>
      <c r="T42" s="62">
        <f>+SUM(T19:W40)</f>
        <v>99.99999999999997</v>
      </c>
      <c r="U42" s="63"/>
      <c r="V42" s="63"/>
      <c r="W42" s="63"/>
      <c r="Y42" s="28"/>
    </row>
    <row r="43" spans="1:28" ht="12.75">
      <c r="A43" s="8"/>
      <c r="B43" s="24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6">
        <v>9071.719719160516</v>
      </c>
      <c r="Q43" s="57"/>
      <c r="R43" s="57"/>
      <c r="S43" s="58"/>
      <c r="T43" s="64"/>
      <c r="U43" s="65"/>
      <c r="V43" s="65"/>
      <c r="W43" s="66"/>
      <c r="Y43" s="28"/>
      <c r="AB43" s="42"/>
    </row>
    <row r="44" spans="1:23" ht="12.7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9"/>
      <c r="Q44" s="29"/>
      <c r="R44" s="29"/>
      <c r="S44" s="29"/>
      <c r="T44" s="8"/>
      <c r="U44" s="8"/>
      <c r="V44" s="8"/>
      <c r="W44" s="8"/>
    </row>
    <row r="45" spans="1:25" ht="12.75">
      <c r="A45" s="8"/>
      <c r="B45" s="36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51">
        <f>+P42*1.2*1.21</f>
        <v>3293034.258360001</v>
      </c>
      <c r="Q45" s="52"/>
      <c r="R45" s="52"/>
      <c r="S45" s="53"/>
      <c r="T45" s="54"/>
      <c r="U45" s="54"/>
      <c r="V45" s="54"/>
      <c r="W45" s="55"/>
      <c r="Y45" s="28"/>
    </row>
    <row r="46" spans="1:25" ht="7.5" customHeight="1">
      <c r="A46" s="8"/>
      <c r="B46" s="40" t="s">
        <v>41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6"/>
      <c r="P46" s="33"/>
      <c r="Q46" s="34"/>
      <c r="R46" s="34"/>
      <c r="S46" s="35"/>
      <c r="T46" s="39"/>
      <c r="U46" s="39"/>
      <c r="V46" s="39"/>
      <c r="W46" s="39"/>
      <c r="Y46" s="28"/>
    </row>
    <row r="47" spans="1:26" ht="12.75">
      <c r="A47" s="8"/>
      <c r="B47" s="24" t="s">
        <v>25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7"/>
      <c r="P47" s="56">
        <f>+P45/S14</f>
        <v>13172.137033440004</v>
      </c>
      <c r="Q47" s="57"/>
      <c r="R47" s="57"/>
      <c r="S47" s="58"/>
      <c r="T47" s="54"/>
      <c r="U47" s="54"/>
      <c r="V47" s="54"/>
      <c r="W47" s="55"/>
      <c r="Y47" s="28"/>
      <c r="Z47" s="1"/>
    </row>
    <row r="48" spans="2:2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</sheetData>
  <mergeCells count="89">
    <mergeCell ref="P37:S37"/>
    <mergeCell ref="P38:S38"/>
    <mergeCell ref="T37:W37"/>
    <mergeCell ref="T38:W38"/>
    <mergeCell ref="A10:C10"/>
    <mergeCell ref="D10:Q10"/>
    <mergeCell ref="S10:W10"/>
    <mergeCell ref="S5:W5"/>
    <mergeCell ref="D11:Q11"/>
    <mergeCell ref="A12:C12"/>
    <mergeCell ref="D12:Q12"/>
    <mergeCell ref="A13:C13"/>
    <mergeCell ref="D13:Q13"/>
    <mergeCell ref="S13:W13"/>
    <mergeCell ref="A14:C14"/>
    <mergeCell ref="D14:Q14"/>
    <mergeCell ref="S14:W14"/>
    <mergeCell ref="P16:S16"/>
    <mergeCell ref="B17:O17"/>
    <mergeCell ref="P17:S17"/>
    <mergeCell ref="T17:W17"/>
    <mergeCell ref="P19:S19"/>
    <mergeCell ref="T19:W19"/>
    <mergeCell ref="Y19:AB19"/>
    <mergeCell ref="P20:S20"/>
    <mergeCell ref="T20:W20"/>
    <mergeCell ref="Y20:AB20"/>
    <mergeCell ref="P21:S21"/>
    <mergeCell ref="T21:W21"/>
    <mergeCell ref="Y21:AB21"/>
    <mergeCell ref="P22:S22"/>
    <mergeCell ref="T22:W22"/>
    <mergeCell ref="Y22:AB22"/>
    <mergeCell ref="P23:S23"/>
    <mergeCell ref="T23:W23"/>
    <mergeCell ref="Y23:AB23"/>
    <mergeCell ref="P24:S24"/>
    <mergeCell ref="T24:W24"/>
    <mergeCell ref="Y24:AB24"/>
    <mergeCell ref="P25:S25"/>
    <mergeCell ref="T25:W25"/>
    <mergeCell ref="Y25:AB25"/>
    <mergeCell ref="P26:S26"/>
    <mergeCell ref="T26:W26"/>
    <mergeCell ref="Y26:AB26"/>
    <mergeCell ref="P27:S27"/>
    <mergeCell ref="T27:W27"/>
    <mergeCell ref="Y27:AB27"/>
    <mergeCell ref="P28:S28"/>
    <mergeCell ref="T28:W28"/>
    <mergeCell ref="Y28:AB28"/>
    <mergeCell ref="P29:S29"/>
    <mergeCell ref="T29:W29"/>
    <mergeCell ref="Y29:AB29"/>
    <mergeCell ref="P30:S30"/>
    <mergeCell ref="T30:W30"/>
    <mergeCell ref="Y30:AB30"/>
    <mergeCell ref="P31:S31"/>
    <mergeCell ref="T31:W31"/>
    <mergeCell ref="Y31:AB31"/>
    <mergeCell ref="P32:S32"/>
    <mergeCell ref="T32:W32"/>
    <mergeCell ref="Y32:AB32"/>
    <mergeCell ref="P33:S33"/>
    <mergeCell ref="T33:W33"/>
    <mergeCell ref="Y33:AB33"/>
    <mergeCell ref="P34:S34"/>
    <mergeCell ref="T34:W34"/>
    <mergeCell ref="Y34:AB34"/>
    <mergeCell ref="P35:S35"/>
    <mergeCell ref="T35:W35"/>
    <mergeCell ref="Y35:AB35"/>
    <mergeCell ref="P36:S36"/>
    <mergeCell ref="T36:W36"/>
    <mergeCell ref="Y36:AB36"/>
    <mergeCell ref="P39:S39"/>
    <mergeCell ref="T39:W39"/>
    <mergeCell ref="Y39:AB39"/>
    <mergeCell ref="P40:S40"/>
    <mergeCell ref="T40:W40"/>
    <mergeCell ref="Y40:AB40"/>
    <mergeCell ref="P42:S42"/>
    <mergeCell ref="T42:W42"/>
    <mergeCell ref="P43:S43"/>
    <mergeCell ref="T43:W43"/>
    <mergeCell ref="P45:S45"/>
    <mergeCell ref="T45:W45"/>
    <mergeCell ref="P47:S47"/>
    <mergeCell ref="T47:W47"/>
  </mergeCells>
  <conditionalFormatting sqref="T42:W42">
    <cfRule type="cellIs" priority="1" dxfId="0" operator="notEqual" stopIfTrue="1">
      <formula>100</formula>
    </cfRule>
  </conditionalFormatting>
  <printOptions/>
  <pageMargins left="0.7874015748031497" right="0.5511811023622047" top="0.984251968503937" bottom="0.787401574803149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B48"/>
  <sheetViews>
    <sheetView showGridLines="0" showZeros="0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0" customWidth="1"/>
    <col min="2" max="2" width="3.7109375" style="0" customWidth="1"/>
    <col min="3" max="3" width="5.8515625" style="0" customWidth="1"/>
    <col min="4" max="12" width="3.7109375" style="0" customWidth="1"/>
    <col min="13" max="14" width="3.00390625" style="0" customWidth="1"/>
    <col min="15" max="15" width="3.7109375" style="0" customWidth="1"/>
    <col min="16" max="16" width="3.28125" style="0" customWidth="1"/>
    <col min="17" max="17" width="3.00390625" style="0" customWidth="1"/>
    <col min="18" max="18" width="2.8515625" style="0" customWidth="1"/>
    <col min="19" max="19" width="5.140625" style="0" customWidth="1"/>
    <col min="20" max="20" width="1.8515625" style="0" customWidth="1"/>
    <col min="21" max="22" width="3.00390625" style="0" customWidth="1"/>
    <col min="23" max="23" width="7.7109375" style="0" customWidth="1"/>
    <col min="24" max="24" width="0.42578125" style="0" customWidth="1"/>
    <col min="25" max="28" width="3.7109375" style="0" customWidth="1"/>
    <col min="29" max="29" width="9.8515625" style="0" customWidth="1"/>
    <col min="30" max="32" width="4.7109375" style="0" customWidth="1"/>
    <col min="33" max="36" width="6.7109375" style="0" customWidth="1"/>
  </cols>
  <sheetData>
    <row r="5" spans="19:23" ht="33.75" customHeight="1">
      <c r="S5" s="88">
        <v>43009</v>
      </c>
      <c r="T5" s="89"/>
      <c r="U5" s="89"/>
      <c r="V5" s="89"/>
      <c r="W5" s="89"/>
    </row>
    <row r="6" spans="19:23" ht="20.25">
      <c r="S6" s="41"/>
      <c r="T6" s="41"/>
      <c r="U6" s="41"/>
      <c r="V6" s="41"/>
      <c r="W6" s="41"/>
    </row>
    <row r="9" ht="8.25" customHeight="1"/>
    <row r="10" spans="1:23" ht="19.5" customHeight="1">
      <c r="A10" s="83" t="s">
        <v>1</v>
      </c>
      <c r="B10" s="84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S10" s="73" t="s">
        <v>37</v>
      </c>
      <c r="T10" s="73"/>
      <c r="U10" s="73"/>
      <c r="V10" s="73"/>
      <c r="W10" s="73"/>
    </row>
    <row r="11" spans="1:23" ht="19.5" customHeight="1">
      <c r="A11" s="2" t="s">
        <v>36</v>
      </c>
      <c r="B11" s="30"/>
      <c r="C11" s="30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S11" s="31"/>
      <c r="T11" s="32" t="s">
        <v>0</v>
      </c>
      <c r="U11" s="31"/>
      <c r="V11" s="32" t="s">
        <v>0</v>
      </c>
      <c r="W11" s="31"/>
    </row>
    <row r="12" spans="1:17" ht="19.5" customHeight="1">
      <c r="A12" s="79" t="s">
        <v>2</v>
      </c>
      <c r="B12" s="80"/>
      <c r="C12" s="80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23" ht="19.5" customHeight="1">
      <c r="A13" s="74" t="s">
        <v>3</v>
      </c>
      <c r="B13" s="75"/>
      <c r="C13" s="75"/>
      <c r="D13" s="81" t="s">
        <v>43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S13" s="73" t="s">
        <v>5</v>
      </c>
      <c r="T13" s="73"/>
      <c r="U13" s="73"/>
      <c r="V13" s="73"/>
      <c r="W13" s="73"/>
    </row>
    <row r="14" spans="1:23" ht="19.5" customHeight="1">
      <c r="A14" s="74" t="s">
        <v>4</v>
      </c>
      <c r="B14" s="75"/>
      <c r="C14" s="75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S14" s="78">
        <v>450</v>
      </c>
      <c r="T14" s="78"/>
      <c r="U14" s="78"/>
      <c r="V14" s="78"/>
      <c r="W14" s="78"/>
    </row>
    <row r="15" spans="1:23" ht="9" customHeight="1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7"/>
      <c r="T15" s="7"/>
      <c r="U15" s="7"/>
      <c r="V15" s="7"/>
      <c r="W15" s="7"/>
    </row>
    <row r="16" spans="16:19" ht="27" customHeight="1">
      <c r="P16" s="67"/>
      <c r="Q16" s="67"/>
      <c r="R16" s="67"/>
      <c r="S16" s="67"/>
    </row>
    <row r="17" spans="1:27" ht="19.5" customHeight="1">
      <c r="A17" s="3" t="s">
        <v>6</v>
      </c>
      <c r="B17" s="68" t="s">
        <v>35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8</v>
      </c>
      <c r="Q17" s="71"/>
      <c r="R17" s="71"/>
      <c r="S17" s="71"/>
      <c r="T17" s="71" t="s">
        <v>7</v>
      </c>
      <c r="U17" s="71"/>
      <c r="V17" s="71"/>
      <c r="W17" s="72"/>
      <c r="AA17" s="1"/>
    </row>
    <row r="18" spans="1:23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8" ht="12.75">
      <c r="A19" s="17" t="s">
        <v>26</v>
      </c>
      <c r="B19" s="10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9">
        <f aca="true" t="shared" si="0" ref="P19:P40">+ROUND($P$43*$S$14*T19/100,2)</f>
        <v>166127.23</v>
      </c>
      <c r="Q19" s="60"/>
      <c r="R19" s="60"/>
      <c r="S19" s="61"/>
      <c r="T19" s="48">
        <v>4.462258541714497</v>
      </c>
      <c r="U19" s="49"/>
      <c r="V19" s="49"/>
      <c r="W19" s="49"/>
      <c r="Y19" s="50"/>
      <c r="Z19" s="50"/>
      <c r="AA19" s="50"/>
      <c r="AB19" s="50"/>
    </row>
    <row r="20" spans="1:28" ht="12.75">
      <c r="A20" s="17" t="s">
        <v>27</v>
      </c>
      <c r="B20" s="12" t="s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0">
        <f t="shared" si="0"/>
        <v>122790.85</v>
      </c>
      <c r="Q20" s="91"/>
      <c r="R20" s="91"/>
      <c r="S20" s="92"/>
      <c r="T20" s="48">
        <v>3.2982223602574816</v>
      </c>
      <c r="U20" s="49"/>
      <c r="V20" s="49"/>
      <c r="W20" s="49"/>
      <c r="Y20" s="50"/>
      <c r="Z20" s="50"/>
      <c r="AA20" s="50"/>
      <c r="AB20" s="50"/>
    </row>
    <row r="21" spans="1:28" ht="12.75">
      <c r="A21" s="17" t="s">
        <v>28</v>
      </c>
      <c r="B21" s="44" t="s">
        <v>49</v>
      </c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90">
        <f t="shared" si="0"/>
        <v>752491.85</v>
      </c>
      <c r="Q21" s="91"/>
      <c r="R21" s="91"/>
      <c r="S21" s="92"/>
      <c r="T21" s="48">
        <v>20.21229894448394</v>
      </c>
      <c r="U21" s="49"/>
      <c r="V21" s="49"/>
      <c r="W21" s="49"/>
      <c r="Y21" s="50"/>
      <c r="Z21" s="50"/>
      <c r="AA21" s="50"/>
      <c r="AB21" s="50"/>
    </row>
    <row r="22" spans="1:28" ht="12.75">
      <c r="A22" s="17" t="s">
        <v>29</v>
      </c>
      <c r="B22" s="12" t="s">
        <v>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90">
        <f t="shared" si="0"/>
        <v>591075.48</v>
      </c>
      <c r="Q22" s="91"/>
      <c r="R22" s="91"/>
      <c r="S22" s="92"/>
      <c r="T22" s="48">
        <v>15.876576258672433</v>
      </c>
      <c r="U22" s="49"/>
      <c r="V22" s="49"/>
      <c r="W22" s="49"/>
      <c r="Y22" s="50"/>
      <c r="Z22" s="50"/>
      <c r="AA22" s="50"/>
      <c r="AB22" s="50"/>
    </row>
    <row r="23" spans="1:28" ht="12.75">
      <c r="A23" s="17" t="s">
        <v>30</v>
      </c>
      <c r="B23" s="12" t="s">
        <v>11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90">
        <f t="shared" si="0"/>
        <v>13313.76</v>
      </c>
      <c r="Q23" s="91"/>
      <c r="R23" s="91"/>
      <c r="S23" s="92"/>
      <c r="T23" s="48">
        <v>0.3576141319239611</v>
      </c>
      <c r="U23" s="49"/>
      <c r="V23" s="49"/>
      <c r="W23" s="49"/>
      <c r="Y23" s="50"/>
      <c r="Z23" s="50"/>
      <c r="AA23" s="50"/>
      <c r="AB23" s="50"/>
    </row>
    <row r="24" spans="1:28" ht="12.75">
      <c r="A24" s="17" t="s">
        <v>31</v>
      </c>
      <c r="B24" s="12" t="s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90">
        <f t="shared" si="0"/>
        <v>301423.65</v>
      </c>
      <c r="Q24" s="91"/>
      <c r="R24" s="91"/>
      <c r="S24" s="92"/>
      <c r="T24" s="48">
        <v>8.096386524488125</v>
      </c>
      <c r="U24" s="49"/>
      <c r="V24" s="49"/>
      <c r="W24" s="49"/>
      <c r="Y24" s="50"/>
      <c r="Z24" s="50"/>
      <c r="AA24" s="50"/>
      <c r="AB24" s="50"/>
    </row>
    <row r="25" spans="1:28" ht="12.75">
      <c r="A25" s="17" t="s">
        <v>32</v>
      </c>
      <c r="B25" s="12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90">
        <f t="shared" si="0"/>
        <v>302200.31</v>
      </c>
      <c r="Q25" s="91"/>
      <c r="R25" s="91"/>
      <c r="S25" s="92"/>
      <c r="T25" s="48">
        <v>8.117248086359991</v>
      </c>
      <c r="U25" s="49"/>
      <c r="V25" s="49"/>
      <c r="W25" s="49"/>
      <c r="Y25" s="50"/>
      <c r="Z25" s="50"/>
      <c r="AA25" s="50"/>
      <c r="AB25" s="50"/>
    </row>
    <row r="26" spans="1:28" ht="12.75">
      <c r="A26" s="17" t="s">
        <v>33</v>
      </c>
      <c r="B26" s="12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0">
        <f t="shared" si="0"/>
        <v>166614.43</v>
      </c>
      <c r="Q26" s="91"/>
      <c r="R26" s="91"/>
      <c r="S26" s="92"/>
      <c r="T26" s="48">
        <v>4.475345042646875</v>
      </c>
      <c r="U26" s="49"/>
      <c r="V26" s="49"/>
      <c r="W26" s="49"/>
      <c r="Y26" s="50"/>
      <c r="Z26" s="50"/>
      <c r="AA26" s="50"/>
      <c r="AB26" s="50"/>
    </row>
    <row r="27" spans="1:28" ht="12.75">
      <c r="A27" s="17" t="s">
        <v>34</v>
      </c>
      <c r="B27" s="12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90">
        <f t="shared" si="0"/>
        <v>19730.36</v>
      </c>
      <c r="Q27" s="91"/>
      <c r="R27" s="91"/>
      <c r="S27" s="92"/>
      <c r="T27" s="48">
        <v>0.5299671357210061</v>
      </c>
      <c r="U27" s="49"/>
      <c r="V27" s="49"/>
      <c r="W27" s="49"/>
      <c r="Y27" s="50"/>
      <c r="Z27" s="50"/>
      <c r="AA27" s="50"/>
      <c r="AB27" s="50"/>
    </row>
    <row r="28" spans="1:28" ht="12.75">
      <c r="A28" s="17">
        <v>10</v>
      </c>
      <c r="B28" s="12" t="s">
        <v>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0">
        <f t="shared" si="0"/>
        <v>18355.98</v>
      </c>
      <c r="Q28" s="91"/>
      <c r="R28" s="91"/>
      <c r="S28" s="92"/>
      <c r="T28" s="48">
        <v>0.49305070554284036</v>
      </c>
      <c r="U28" s="49"/>
      <c r="V28" s="49"/>
      <c r="W28" s="49"/>
      <c r="Y28" s="50"/>
      <c r="Z28" s="50"/>
      <c r="AA28" s="50"/>
      <c r="AB28" s="50"/>
    </row>
    <row r="29" spans="1:28" ht="12.75">
      <c r="A29" s="17">
        <v>11</v>
      </c>
      <c r="B29" s="12" t="s">
        <v>17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90">
        <f t="shared" si="0"/>
        <v>256824.22</v>
      </c>
      <c r="Q29" s="91"/>
      <c r="R29" s="91"/>
      <c r="S29" s="92"/>
      <c r="T29" s="48">
        <v>6.898424078182286</v>
      </c>
      <c r="U29" s="49"/>
      <c r="V29" s="49"/>
      <c r="W29" s="49"/>
      <c r="Y29" s="50"/>
      <c r="Z29" s="50"/>
      <c r="AA29" s="50"/>
      <c r="AB29" s="50"/>
    </row>
    <row r="30" spans="1:28" ht="12.75">
      <c r="A30" s="17">
        <v>12</v>
      </c>
      <c r="B30" s="12" t="s">
        <v>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90">
        <f t="shared" si="0"/>
        <v>15795.83</v>
      </c>
      <c r="Q30" s="91"/>
      <c r="R30" s="91"/>
      <c r="S30" s="92"/>
      <c r="T30" s="48">
        <v>0.4242837738392269</v>
      </c>
      <c r="U30" s="49"/>
      <c r="V30" s="49"/>
      <c r="W30" s="49"/>
      <c r="Y30" s="50"/>
      <c r="Z30" s="50"/>
      <c r="AA30" s="50"/>
      <c r="AB30" s="50"/>
    </row>
    <row r="31" spans="1:28" ht="12.75">
      <c r="A31" s="17">
        <v>13</v>
      </c>
      <c r="B31" s="12" t="s">
        <v>19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0">
        <f t="shared" si="0"/>
        <v>247597.83</v>
      </c>
      <c r="Q31" s="91"/>
      <c r="R31" s="91"/>
      <c r="S31" s="92"/>
      <c r="T31" s="48">
        <v>6.6505987718148525</v>
      </c>
      <c r="U31" s="49"/>
      <c r="V31" s="49"/>
      <c r="W31" s="49"/>
      <c r="Y31" s="50"/>
      <c r="Z31" s="50"/>
      <c r="AA31" s="50"/>
      <c r="AB31" s="50"/>
    </row>
    <row r="32" spans="1:28" ht="12.75">
      <c r="A32" s="17">
        <v>14</v>
      </c>
      <c r="B32" s="12" t="s">
        <v>20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90">
        <f t="shared" si="0"/>
        <v>14140.05</v>
      </c>
      <c r="Q32" s="91"/>
      <c r="R32" s="91"/>
      <c r="S32" s="92"/>
      <c r="T32" s="48">
        <v>0.3798086846525636</v>
      </c>
      <c r="U32" s="49"/>
      <c r="V32" s="49"/>
      <c r="W32" s="49"/>
      <c r="Y32" s="50"/>
      <c r="Z32" s="50"/>
      <c r="AA32" s="50"/>
      <c r="AB32" s="50"/>
    </row>
    <row r="33" spans="1:28" ht="12.75">
      <c r="A33" s="17">
        <v>15</v>
      </c>
      <c r="B33" s="12" t="s">
        <v>21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90">
        <f t="shared" si="0"/>
        <v>217753.63</v>
      </c>
      <c r="Q33" s="91"/>
      <c r="R33" s="91"/>
      <c r="S33" s="92"/>
      <c r="T33" s="48">
        <v>5.848968882614261</v>
      </c>
      <c r="U33" s="49"/>
      <c r="V33" s="49"/>
      <c r="W33" s="49"/>
      <c r="Y33" s="50"/>
      <c r="Z33" s="50"/>
      <c r="AA33" s="50"/>
      <c r="AB33" s="50"/>
    </row>
    <row r="34" spans="1:28" ht="12.75">
      <c r="A34" s="17">
        <v>16</v>
      </c>
      <c r="B34" s="44" t="s">
        <v>44</v>
      </c>
      <c r="C34" s="45"/>
      <c r="D34" s="4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90">
        <f t="shared" si="0"/>
        <v>85258.32</v>
      </c>
      <c r="Q34" s="91"/>
      <c r="R34" s="91"/>
      <c r="S34" s="92"/>
      <c r="T34" s="48">
        <v>2.290080054943254</v>
      </c>
      <c r="U34" s="49"/>
      <c r="V34" s="49"/>
      <c r="W34" s="49"/>
      <c r="Y34" s="50"/>
      <c r="Z34" s="50"/>
      <c r="AA34" s="50"/>
      <c r="AB34" s="50"/>
    </row>
    <row r="35" spans="1:28" ht="12.75">
      <c r="A35" s="17">
        <v>17</v>
      </c>
      <c r="B35" s="44" t="s">
        <v>45</v>
      </c>
      <c r="C35" s="45"/>
      <c r="D35" s="4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90">
        <f t="shared" si="0"/>
        <v>111063.06</v>
      </c>
      <c r="Q35" s="91"/>
      <c r="R35" s="91"/>
      <c r="S35" s="92"/>
      <c r="T35" s="48">
        <v>2.983208141768597</v>
      </c>
      <c r="U35" s="49"/>
      <c r="V35" s="49"/>
      <c r="W35" s="49"/>
      <c r="Y35" s="50"/>
      <c r="Z35" s="50"/>
      <c r="AA35" s="50"/>
      <c r="AB35" s="50"/>
    </row>
    <row r="36" spans="1:28" ht="12.75">
      <c r="A36" s="17">
        <v>18</v>
      </c>
      <c r="B36" s="44" t="s">
        <v>46</v>
      </c>
      <c r="C36" s="45"/>
      <c r="D36" s="4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90">
        <f>+ROUND($P$43*$S$14*T36/100,2)</f>
        <v>0</v>
      </c>
      <c r="Q36" s="91"/>
      <c r="R36" s="91"/>
      <c r="S36" s="92"/>
      <c r="T36" s="48">
        <v>0</v>
      </c>
      <c r="U36" s="49"/>
      <c r="V36" s="49"/>
      <c r="W36" s="49"/>
      <c r="Y36" s="50"/>
      <c r="Z36" s="50"/>
      <c r="AA36" s="50"/>
      <c r="AB36" s="50"/>
    </row>
    <row r="37" spans="1:28" ht="12.75">
      <c r="A37" s="17">
        <v>19</v>
      </c>
      <c r="B37" s="44" t="s">
        <v>47</v>
      </c>
      <c r="C37" s="45"/>
      <c r="D37" s="45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90">
        <f>+ROUND($P$43*$S$14*T37/100,2)</f>
        <v>0</v>
      </c>
      <c r="Q37" s="91"/>
      <c r="R37" s="91"/>
      <c r="S37" s="92"/>
      <c r="T37" s="48">
        <v>0</v>
      </c>
      <c r="U37" s="49"/>
      <c r="V37" s="49"/>
      <c r="W37" s="49"/>
      <c r="Y37" s="43"/>
      <c r="Z37" s="43"/>
      <c r="AA37" s="43"/>
      <c r="AB37" s="43"/>
    </row>
    <row r="38" spans="1:28" ht="12.75">
      <c r="A38" s="17">
        <v>20</v>
      </c>
      <c r="B38" s="46" t="s">
        <v>48</v>
      </c>
      <c r="C38" s="47"/>
      <c r="D38" s="47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90">
        <f>+ROUND($P$43*$S$14*T38/100,2)</f>
        <v>0</v>
      </c>
      <c r="Q38" s="91"/>
      <c r="R38" s="91"/>
      <c r="S38" s="92"/>
      <c r="T38" s="48">
        <v>0</v>
      </c>
      <c r="U38" s="49"/>
      <c r="V38" s="49"/>
      <c r="W38" s="49"/>
      <c r="Y38" s="43"/>
      <c r="Z38" s="43"/>
      <c r="AA38" s="43"/>
      <c r="AB38" s="43"/>
    </row>
    <row r="39" spans="1:28" ht="12.75">
      <c r="A39" s="17">
        <v>21</v>
      </c>
      <c r="B39" s="12" t="s">
        <v>22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90">
        <f>+ROUND($P$43*$S$14*T39/100,2)</f>
        <v>0</v>
      </c>
      <c r="Q39" s="91"/>
      <c r="R39" s="91"/>
      <c r="S39" s="92"/>
      <c r="T39" s="48">
        <v>0</v>
      </c>
      <c r="U39" s="49"/>
      <c r="V39" s="49"/>
      <c r="W39" s="49"/>
      <c r="Y39" s="50"/>
      <c r="Z39" s="50"/>
      <c r="AA39" s="50"/>
      <c r="AB39" s="50"/>
    </row>
    <row r="40" spans="1:28" ht="12.75">
      <c r="A40" s="17">
        <v>22</v>
      </c>
      <c r="B40" s="15" t="s">
        <v>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90">
        <f t="shared" si="0"/>
        <v>320383.59</v>
      </c>
      <c r="Q40" s="91"/>
      <c r="R40" s="91"/>
      <c r="S40" s="92"/>
      <c r="T40" s="48">
        <v>8.605659880373818</v>
      </c>
      <c r="U40" s="49"/>
      <c r="V40" s="49"/>
      <c r="W40" s="49"/>
      <c r="Y40" s="50"/>
      <c r="Z40" s="50"/>
      <c r="AA40" s="50"/>
      <c r="AB40" s="50"/>
    </row>
    <row r="41" spans="1:23" ht="12.75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1"/>
      <c r="R41" s="21"/>
      <c r="S41" s="21"/>
      <c r="T41" s="21"/>
      <c r="U41" s="21"/>
      <c r="V41" s="21"/>
      <c r="W41" s="21"/>
    </row>
    <row r="42" spans="1:25" ht="12.75">
      <c r="A42" s="8"/>
      <c r="B42" s="22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9">
        <f>SUM(P19:S40)</f>
        <v>3722940.4299999997</v>
      </c>
      <c r="Q42" s="60"/>
      <c r="R42" s="60"/>
      <c r="S42" s="61"/>
      <c r="T42" s="59">
        <f>+SUM(T19:W40)</f>
        <v>100.00000000000001</v>
      </c>
      <c r="U42" s="60"/>
      <c r="V42" s="60"/>
      <c r="W42" s="61"/>
      <c r="Y42" s="28"/>
    </row>
    <row r="43" spans="1:25" ht="12.75">
      <c r="A43" s="8"/>
      <c r="B43" s="24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6">
        <v>8273.200977382883</v>
      </c>
      <c r="Q43" s="57"/>
      <c r="R43" s="57"/>
      <c r="S43" s="58"/>
      <c r="T43" s="64"/>
      <c r="U43" s="65"/>
      <c r="V43" s="65"/>
      <c r="W43" s="66"/>
      <c r="Y43" s="28"/>
    </row>
    <row r="44" spans="1:23" ht="12.7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9"/>
      <c r="Q44" s="29"/>
      <c r="R44" s="29"/>
      <c r="S44" s="29"/>
      <c r="T44" s="8"/>
      <c r="U44" s="8"/>
      <c r="V44" s="8"/>
      <c r="W44" s="8"/>
    </row>
    <row r="45" spans="1:25" ht="12.75">
      <c r="A45" s="8"/>
      <c r="B45" s="36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51">
        <f>+P42*1.2*1.21</f>
        <v>5405709.50436</v>
      </c>
      <c r="Q45" s="52"/>
      <c r="R45" s="52"/>
      <c r="S45" s="53"/>
      <c r="T45" s="54"/>
      <c r="U45" s="54"/>
      <c r="V45" s="54"/>
      <c r="W45" s="55"/>
      <c r="Y45" s="28"/>
    </row>
    <row r="46" spans="1:25" ht="7.5" customHeight="1">
      <c r="A46" s="8"/>
      <c r="B46" s="40" t="s">
        <v>41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6"/>
      <c r="P46" s="33"/>
      <c r="Q46" s="34"/>
      <c r="R46" s="34"/>
      <c r="S46" s="35"/>
      <c r="T46" s="39"/>
      <c r="U46" s="39"/>
      <c r="V46" s="39"/>
      <c r="W46" s="39"/>
      <c r="Y46" s="28"/>
    </row>
    <row r="47" spans="1:26" ht="12.75">
      <c r="A47" s="8"/>
      <c r="B47" s="24" t="s">
        <v>25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7"/>
      <c r="P47" s="56">
        <f>+P45/S14</f>
        <v>12012.687787466666</v>
      </c>
      <c r="Q47" s="57"/>
      <c r="R47" s="57"/>
      <c r="S47" s="58"/>
      <c r="T47" s="54"/>
      <c r="U47" s="54"/>
      <c r="V47" s="54"/>
      <c r="W47" s="55"/>
      <c r="Y47" s="28"/>
      <c r="Z47" s="1"/>
    </row>
    <row r="48" spans="2:2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</sheetData>
  <sheetProtection formatCells="0"/>
  <mergeCells count="89">
    <mergeCell ref="S10:W10"/>
    <mergeCell ref="S13:W13"/>
    <mergeCell ref="S5:W5"/>
    <mergeCell ref="D10:Q10"/>
    <mergeCell ref="D11:Q11"/>
    <mergeCell ref="B17:O17"/>
    <mergeCell ref="T17:W17"/>
    <mergeCell ref="P17:S17"/>
    <mergeCell ref="P16:S16"/>
    <mergeCell ref="A10:C10"/>
    <mergeCell ref="A12:C12"/>
    <mergeCell ref="A14:C14"/>
    <mergeCell ref="A13:C13"/>
    <mergeCell ref="P21:S21"/>
    <mergeCell ref="P22:S22"/>
    <mergeCell ref="P23:S23"/>
    <mergeCell ref="D12:Q12"/>
    <mergeCell ref="D13:Q13"/>
    <mergeCell ref="D14:Q14"/>
    <mergeCell ref="P19:S19"/>
    <mergeCell ref="P20:S20"/>
    <mergeCell ref="S14:W14"/>
    <mergeCell ref="T19:W19"/>
    <mergeCell ref="T20:W20"/>
    <mergeCell ref="T21:W21"/>
    <mergeCell ref="T22:W22"/>
    <mergeCell ref="P32:S32"/>
    <mergeCell ref="P25:S25"/>
    <mergeCell ref="P27:S27"/>
    <mergeCell ref="P28:S28"/>
    <mergeCell ref="P26:S26"/>
    <mergeCell ref="P31:S31"/>
    <mergeCell ref="P29:S29"/>
    <mergeCell ref="P40:S40"/>
    <mergeCell ref="P33:S33"/>
    <mergeCell ref="P34:S34"/>
    <mergeCell ref="P35:S35"/>
    <mergeCell ref="P36:S36"/>
    <mergeCell ref="P37:S37"/>
    <mergeCell ref="P38:S38"/>
    <mergeCell ref="T31:W31"/>
    <mergeCell ref="T45:W45"/>
    <mergeCell ref="T32:W32"/>
    <mergeCell ref="T33:W33"/>
    <mergeCell ref="T34:W34"/>
    <mergeCell ref="T35:W35"/>
    <mergeCell ref="T40:W40"/>
    <mergeCell ref="T42:W42"/>
    <mergeCell ref="T37:W37"/>
    <mergeCell ref="T38:W38"/>
    <mergeCell ref="T27:W27"/>
    <mergeCell ref="T28:W28"/>
    <mergeCell ref="P24:S24"/>
    <mergeCell ref="T30:W30"/>
    <mergeCell ref="P30:S30"/>
    <mergeCell ref="T23:W23"/>
    <mergeCell ref="T24:W24"/>
    <mergeCell ref="T25:W25"/>
    <mergeCell ref="T26:W26"/>
    <mergeCell ref="P47:S47"/>
    <mergeCell ref="P43:S43"/>
    <mergeCell ref="T29:W29"/>
    <mergeCell ref="P45:S45"/>
    <mergeCell ref="P42:S42"/>
    <mergeCell ref="P39:S39"/>
    <mergeCell ref="T43:W43"/>
    <mergeCell ref="T47:W47"/>
    <mergeCell ref="T36:W36"/>
    <mergeCell ref="T39:W39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Y28:AB28"/>
    <mergeCell ref="Y29:AB29"/>
    <mergeCell ref="Y30:AB30"/>
    <mergeCell ref="Y31:AB31"/>
    <mergeCell ref="Y32:AB32"/>
    <mergeCell ref="Y33:AB33"/>
    <mergeCell ref="Y34:AB34"/>
    <mergeCell ref="Y35:AB35"/>
    <mergeCell ref="Y36:AB36"/>
    <mergeCell ref="Y39:AB39"/>
    <mergeCell ref="Y40:AB40"/>
  </mergeCells>
  <printOptions horizontalCentered="1"/>
  <pageMargins left="0.7874015748031497" right="0.5511811023622047" top="0.984251968503937" bottom="0.787401574803149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Windows User</cp:lastModifiedBy>
  <cp:lastPrinted>2014-10-15T16:29:37Z</cp:lastPrinted>
  <dcterms:created xsi:type="dcterms:W3CDTF">2013-12-27T15:36:34Z</dcterms:created>
  <dcterms:modified xsi:type="dcterms:W3CDTF">2017-11-16T18:55:06Z</dcterms:modified>
  <cp:category/>
  <cp:version/>
  <cp:contentType/>
  <cp:contentStatus/>
</cp:coreProperties>
</file>