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8" sheetId="1" r:id="rId1"/>
  </sheets>
  <definedNames>
    <definedName name="_xlnm.Print_Area" localSheetId="0">'Mod.8'!$A$1:$R$52</definedName>
  </definedNames>
  <calcPr fullCalcOnLoad="1"/>
</workbook>
</file>

<file path=xl/sharedStrings.xml><?xml version="1.0" encoding="utf-8"?>
<sst xmlns="http://schemas.openxmlformats.org/spreadsheetml/2006/main" count="53" uniqueCount="53">
  <si>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</si>
  <si>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</si>
  <si>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</si>
  <si>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</si>
  <si>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</si>
  <si>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</si>
  <si>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</si>
  <si>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</si>
  <si>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</si>
  <si>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</si>
  <si>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</si>
  <si>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</si>
  <si>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</si>
  <si>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</si>
  <si>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</si>
  <si>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</si>
  <si>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</si>
  <si>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</si>
  <si>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</si>
  <si>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</si>
  <si>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</si>
  <si>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</si>
  <si>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</si>
  <si>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</si>
  <si>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</si>
  <si>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</si>
  <si>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</si>
  <si>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</si>
  <si>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</si>
  <si>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</si>
  <si>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</si>
  <si>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</si>
  <si>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</si>
  <si>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</si>
  <si>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</si>
  <si>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</si>
  <si>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</si>
  <si>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</si>
  <si>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</si>
  <si>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</si>
  <si>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</si>
  <si>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</si>
  <si>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</si>
  <si>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</si>
  <si>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</si>
  <si>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</si>
  <si>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</si>
  <si>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</si>
  <si>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</si>
  <si>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</si>
  <si>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</si>
  <si>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Vivienda Colectiva PB+PA sin ascensor</t>
  </si>
  <si>
    <t>11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</si>
</sst>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8"/>
      <color indexed="10"/>
      <name val="Arial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4" fontId="3" fillId="0" borderId="0" xfId="0" applyNumberFormat="1" applyFont="1" applyAlignment="1">
      <alignment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right" vertical="center" indent="1"/>
    </xf>
    <xf numFmtId="2" fontId="3" fillId="36" borderId="13" xfId="0" applyNumberFormat="1" applyFont="1" applyFill="1" applyBorder="1" applyAlignment="1">
      <alignment horizontal="right" vertical="center" indent="1"/>
    </xf>
    <xf numFmtId="2" fontId="3" fillId="36" borderId="14" xfId="0" applyNumberFormat="1" applyFont="1" applyFill="1" applyBorder="1" applyAlignment="1">
      <alignment horizontal="right" vertical="center" indent="1"/>
    </xf>
    <xf numFmtId="2" fontId="3" fillId="36" borderId="17" xfId="0" applyNumberFormat="1" applyFont="1" applyFill="1" applyBorder="1" applyAlignment="1">
      <alignment horizontal="right" vertical="center" indent="1"/>
    </xf>
    <xf numFmtId="0" fontId="1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3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8.7109375" style="0" customWidth="1"/>
    <col min="21" max="21" width="7.8515625" style="0" customWidth="1"/>
    <col min="22" max="22" width="6.00390625" style="0" customWidth="1"/>
    <col min="23" max="23" width="3.7109375" style="0" customWidth="1"/>
    <col min="24" max="24" width="8.28125" style="0" customWidth="1"/>
  </cols>
  <sheetData>
    <row r="5" spans="16:20" ht="33.75" customHeight="1">
      <c r="P5" s="76">
        <v>44136</v>
      </c>
      <c r="Q5" s="76"/>
      <c r="R5" s="76"/>
      <c r="S5" s="51"/>
      <c r="T5" s="51"/>
    </row>
    <row r="6" spans="16:18" ht="20.25">
      <c r="P6" s="7"/>
      <c r="Q6" s="7"/>
      <c r="R6" s="7"/>
    </row>
    <row r="8" ht="8.25" customHeight="1"/>
    <row r="9" spans="1:18" ht="19.5" customHeight="1">
      <c r="A9" s="80" t="s">
        <v>0</v>
      </c>
      <c r="B9" s="81"/>
      <c r="C9" s="82"/>
      <c r="D9" s="77"/>
      <c r="E9" s="78"/>
      <c r="F9" s="78"/>
      <c r="G9" s="78"/>
      <c r="H9" s="78"/>
      <c r="I9" s="78"/>
      <c r="J9" s="78"/>
      <c r="K9" s="78"/>
      <c r="L9" s="78"/>
      <c r="M9" s="78"/>
      <c r="N9" s="78"/>
      <c r="O9" s="79"/>
      <c r="P9" s="75" t="s">
        <v>35</v>
      </c>
      <c r="Q9" s="75"/>
      <c r="R9" s="75"/>
    </row>
    <row r="10" spans="1:18" ht="19.5" customHeight="1">
      <c r="A10" s="1" t="s">
        <v>34</v>
      </c>
      <c r="B10" s="14"/>
      <c r="C10" s="14"/>
      <c r="D10" s="62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4"/>
      <c r="P10" s="6"/>
      <c r="Q10" s="57" t="s">
        <v>52</v>
      </c>
      <c r="R10" s="46">
        <v>2020</v>
      </c>
    </row>
    <row r="11" spans="1:18" ht="19.5" customHeight="1">
      <c r="A11" s="71" t="s">
        <v>1</v>
      </c>
      <c r="B11" s="72"/>
      <c r="C11" s="72"/>
      <c r="D11" s="62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4"/>
      <c r="P11" s="15"/>
      <c r="Q11" s="15"/>
      <c r="R11" s="15"/>
    </row>
    <row r="12" spans="1:18" ht="19.5" customHeight="1">
      <c r="A12" s="73" t="s">
        <v>2</v>
      </c>
      <c r="B12" s="74"/>
      <c r="C12" s="74"/>
      <c r="D12" s="65" t="s">
        <v>51</v>
      </c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7"/>
      <c r="P12" s="75" t="s">
        <v>43</v>
      </c>
      <c r="Q12" s="75"/>
      <c r="R12" s="75"/>
    </row>
    <row r="13" spans="1:18" ht="19.5" customHeight="1">
      <c r="A13" s="73" t="s">
        <v>3</v>
      </c>
      <c r="B13" s="74"/>
      <c r="C13" s="74"/>
      <c r="D13" s="62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4"/>
      <c r="P13" s="68">
        <v>400</v>
      </c>
      <c r="Q13" s="68"/>
      <c r="R13" s="68"/>
    </row>
    <row r="14" spans="1:18" ht="12.75" customHeight="1">
      <c r="A14" s="3"/>
      <c r="B14" s="3"/>
      <c r="C14" s="3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7"/>
      <c r="R14" s="17"/>
    </row>
    <row r="15" spans="1:18" ht="12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0"/>
      <c r="P15" s="15"/>
      <c r="Q15" s="15"/>
      <c r="R15" s="15"/>
    </row>
    <row r="16" spans="1:20" ht="19.5" customHeight="1">
      <c r="A16" s="2" t="s">
        <v>4</v>
      </c>
      <c r="B16" s="69" t="s">
        <v>33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50" t="s">
        <v>47</v>
      </c>
      <c r="O16" s="13" t="s">
        <v>6</v>
      </c>
      <c r="P16" s="61" t="s">
        <v>5</v>
      </c>
      <c r="Q16" s="61"/>
      <c r="R16" s="61"/>
      <c r="T16" s="5"/>
    </row>
    <row r="17" spans="1:20" ht="7.5" customHeight="1">
      <c r="A17" s="18"/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18"/>
      <c r="Q17" s="18"/>
      <c r="R17" s="18"/>
      <c r="T17" s="5"/>
    </row>
    <row r="18" spans="1:26" ht="12.75">
      <c r="A18" s="19" t="s">
        <v>24</v>
      </c>
      <c r="B18" s="29" t="s">
        <v>36</v>
      </c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52">
        <v>686.143298483221</v>
      </c>
      <c r="O18" s="41">
        <f>+N18*$P$13+0</f>
        <v>274457.3193932884</v>
      </c>
      <c r="P18" s="20"/>
      <c r="Q18" s="21"/>
      <c r="R18" s="22">
        <f>+O18/$O$41*100</f>
        <v>1.410865953515804</v>
      </c>
      <c r="S18" s="8"/>
      <c r="T18" s="12"/>
      <c r="U18" s="56"/>
      <c r="V18" s="58"/>
      <c r="W18" s="8"/>
      <c r="X18" s="8"/>
      <c r="Y18" s="8"/>
      <c r="Z18" s="8"/>
    </row>
    <row r="19" spans="1:26" ht="12.75">
      <c r="A19" s="19" t="s">
        <v>25</v>
      </c>
      <c r="B19" s="30" t="s">
        <v>7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53">
        <v>563.8959580227998</v>
      </c>
      <c r="O19" s="41">
        <f aca="true" t="shared" si="0" ref="O19:O39">+N19*$P$13+0</f>
        <v>225558.38320911993</v>
      </c>
      <c r="P19" s="20"/>
      <c r="Q19" s="21"/>
      <c r="R19" s="22">
        <f aca="true" t="shared" si="1" ref="R19:R39">+O19/$O$41*100</f>
        <v>1.1594977466926326</v>
      </c>
      <c r="S19" s="8"/>
      <c r="T19" s="12"/>
      <c r="U19" s="56"/>
      <c r="V19" s="58"/>
      <c r="W19" s="8"/>
      <c r="X19" s="8"/>
      <c r="Y19" s="8"/>
      <c r="Z19" s="8"/>
    </row>
    <row r="20" spans="1:26" ht="12.75">
      <c r="A20" s="19" t="s">
        <v>26</v>
      </c>
      <c r="B20" s="30" t="s">
        <v>39</v>
      </c>
      <c r="C20" s="30"/>
      <c r="D20" s="30"/>
      <c r="E20" s="30"/>
      <c r="F20" s="30"/>
      <c r="G20" s="30"/>
      <c r="H20" s="30"/>
      <c r="I20" s="30"/>
      <c r="J20" s="30"/>
      <c r="K20" s="31"/>
      <c r="L20" s="30"/>
      <c r="M20" s="30"/>
      <c r="N20" s="53">
        <v>10659.216793530599</v>
      </c>
      <c r="O20" s="41">
        <f t="shared" si="0"/>
        <v>4263686.71741224</v>
      </c>
      <c r="P20" s="20"/>
      <c r="Q20" s="21"/>
      <c r="R20" s="22">
        <f t="shared" si="1"/>
        <v>21.917762803164617</v>
      </c>
      <c r="S20" s="8"/>
      <c r="T20" s="12"/>
      <c r="U20" s="56"/>
      <c r="V20" s="58"/>
      <c r="W20" s="8"/>
      <c r="X20" s="8"/>
      <c r="Y20" s="8"/>
      <c r="Z20" s="8"/>
    </row>
    <row r="21" spans="1:26" ht="12.75">
      <c r="A21" s="19" t="s">
        <v>27</v>
      </c>
      <c r="B21" s="30" t="s">
        <v>8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53">
        <v>6691.565123674763</v>
      </c>
      <c r="O21" s="41">
        <f t="shared" si="0"/>
        <v>2676626.049469905</v>
      </c>
      <c r="P21" s="20"/>
      <c r="Q21" s="21"/>
      <c r="R21" s="22">
        <f t="shared" si="1"/>
        <v>13.75937275725992</v>
      </c>
      <c r="S21" s="8"/>
      <c r="T21" s="12"/>
      <c r="U21" s="56"/>
      <c r="V21" s="58"/>
      <c r="W21" s="8"/>
      <c r="X21" s="8"/>
      <c r="Y21" s="8"/>
      <c r="Z21" s="8"/>
    </row>
    <row r="22" spans="1:26" ht="12.75">
      <c r="A22" s="19" t="s">
        <v>28</v>
      </c>
      <c r="B22" s="30" t="s">
        <v>9</v>
      </c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53">
        <v>177.49333059518096</v>
      </c>
      <c r="O22" s="41">
        <f t="shared" si="0"/>
        <v>70997.33223807238</v>
      </c>
      <c r="P22" s="20"/>
      <c r="Q22" s="21"/>
      <c r="R22" s="22">
        <f t="shared" si="1"/>
        <v>0.3649664693460378</v>
      </c>
      <c r="S22" s="8"/>
      <c r="T22" s="12"/>
      <c r="U22" s="56"/>
      <c r="V22" s="58"/>
      <c r="W22" s="8"/>
      <c r="X22" s="8"/>
      <c r="Y22" s="8"/>
      <c r="Z22" s="8"/>
    </row>
    <row r="23" spans="1:26" ht="12.75">
      <c r="A23" s="19" t="s">
        <v>29</v>
      </c>
      <c r="B23" s="30" t="s">
        <v>10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53">
        <v>2220.8256066819317</v>
      </c>
      <c r="O23" s="41">
        <f t="shared" si="0"/>
        <v>888330.2426727727</v>
      </c>
      <c r="P23" s="20"/>
      <c r="Q23" s="21"/>
      <c r="R23" s="22">
        <f t="shared" si="1"/>
        <v>4.566520206624504</v>
      </c>
      <c r="S23" s="8"/>
      <c r="T23" s="12"/>
      <c r="U23" s="56"/>
      <c r="V23" s="58"/>
      <c r="W23" s="8"/>
      <c r="X23" s="8"/>
      <c r="Y23" s="8"/>
      <c r="Z23" s="8"/>
    </row>
    <row r="24" spans="1:26" ht="12.75">
      <c r="A24" s="19" t="s">
        <v>30</v>
      </c>
      <c r="B24" s="30" t="s">
        <v>11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53">
        <v>4517.884271715157</v>
      </c>
      <c r="O24" s="41">
        <f t="shared" si="0"/>
        <v>1807153.708686063</v>
      </c>
      <c r="P24" s="20"/>
      <c r="Q24" s="21"/>
      <c r="R24" s="22">
        <f t="shared" si="1"/>
        <v>9.289792839160597</v>
      </c>
      <c r="S24" s="8"/>
      <c r="T24" s="12"/>
      <c r="U24" s="56"/>
      <c r="V24" s="58"/>
      <c r="W24" s="8"/>
      <c r="X24" s="8"/>
      <c r="Y24" s="8"/>
      <c r="Z24" s="8"/>
    </row>
    <row r="25" spans="1:26" ht="12.75">
      <c r="A25" s="19" t="s">
        <v>31</v>
      </c>
      <c r="B25" s="30" t="s">
        <v>12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53">
        <v>1037.145664928272</v>
      </c>
      <c r="O25" s="41">
        <f t="shared" si="0"/>
        <v>414858.2659713088</v>
      </c>
      <c r="P25" s="20"/>
      <c r="Q25" s="21"/>
      <c r="R25" s="22">
        <f t="shared" si="1"/>
        <v>2.132606280231114</v>
      </c>
      <c r="S25" s="8"/>
      <c r="T25" s="12"/>
      <c r="U25" s="56"/>
      <c r="V25" s="58"/>
      <c r="W25" s="8"/>
      <c r="X25" s="8"/>
      <c r="Y25" s="8"/>
      <c r="Z25" s="8"/>
    </row>
    <row r="26" spans="1:26" ht="12.75">
      <c r="A26" s="19" t="s">
        <v>32</v>
      </c>
      <c r="B26" s="30" t="s">
        <v>13</v>
      </c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53">
        <v>1313.6319402330712</v>
      </c>
      <c r="O26" s="41">
        <f t="shared" si="0"/>
        <v>525452.7760932285</v>
      </c>
      <c r="P26" s="20"/>
      <c r="Q26" s="21"/>
      <c r="R26" s="22">
        <f t="shared" si="1"/>
        <v>2.7011246543145675</v>
      </c>
      <c r="S26" s="8"/>
      <c r="T26" s="12"/>
      <c r="U26" s="56"/>
      <c r="V26" s="58"/>
      <c r="W26" s="8"/>
      <c r="X26" s="8"/>
      <c r="Y26" s="8"/>
      <c r="Z26" s="8"/>
    </row>
    <row r="27" spans="1:26" ht="12.75">
      <c r="A27" s="19">
        <v>10</v>
      </c>
      <c r="B27" s="30" t="s">
        <v>14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53">
        <v>1245.0413330541196</v>
      </c>
      <c r="O27" s="41">
        <f t="shared" si="0"/>
        <v>498016.53322164784</v>
      </c>
      <c r="P27" s="20"/>
      <c r="Q27" s="21"/>
      <c r="R27" s="22">
        <f t="shared" si="1"/>
        <v>2.5600868381416446</v>
      </c>
      <c r="S27" s="8"/>
      <c r="T27" s="12"/>
      <c r="U27" s="56"/>
      <c r="V27" s="58"/>
      <c r="W27" s="8"/>
      <c r="X27" s="8"/>
      <c r="Y27" s="8"/>
      <c r="Z27" s="8"/>
    </row>
    <row r="28" spans="1:26" ht="12.75">
      <c r="A28" s="19">
        <v>11</v>
      </c>
      <c r="B28" s="30" t="s">
        <v>15</v>
      </c>
      <c r="C28" s="30"/>
      <c r="D28" s="30"/>
      <c r="E28" s="30"/>
      <c r="F28" s="31"/>
      <c r="G28" s="30"/>
      <c r="H28" s="30"/>
      <c r="I28" s="30"/>
      <c r="J28" s="30"/>
      <c r="K28" s="30"/>
      <c r="L28" s="30"/>
      <c r="M28" s="30"/>
      <c r="N28" s="53">
        <v>2142.2000162415775</v>
      </c>
      <c r="O28" s="41">
        <f t="shared" si="0"/>
        <v>856880.006496631</v>
      </c>
      <c r="P28" s="20"/>
      <c r="Q28" s="21"/>
      <c r="R28" s="22">
        <f t="shared" si="1"/>
        <v>4.404848193106928</v>
      </c>
      <c r="S28" s="8"/>
      <c r="T28" s="12"/>
      <c r="U28" s="56"/>
      <c r="V28" s="58"/>
      <c r="W28" s="8"/>
      <c r="X28" s="8"/>
      <c r="Y28" s="8"/>
      <c r="Z28" s="8"/>
    </row>
    <row r="29" spans="1:26" ht="12.75">
      <c r="A29" s="19">
        <v>12</v>
      </c>
      <c r="B29" s="30" t="s">
        <v>16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53">
        <v>327.84819801568136</v>
      </c>
      <c r="O29" s="41">
        <f t="shared" si="0"/>
        <v>131139.27920627253</v>
      </c>
      <c r="P29" s="20"/>
      <c r="Q29" s="21"/>
      <c r="R29" s="22">
        <f t="shared" si="1"/>
        <v>0.6741301146922789</v>
      </c>
      <c r="S29" s="8"/>
      <c r="T29" s="12"/>
      <c r="U29" s="56"/>
      <c r="V29" s="58"/>
      <c r="W29" s="8"/>
      <c r="X29" s="8"/>
      <c r="Y29" s="8"/>
      <c r="Z29" s="8"/>
    </row>
    <row r="30" spans="1:26" ht="12.75">
      <c r="A30" s="19">
        <v>13</v>
      </c>
      <c r="B30" s="30" t="s">
        <v>17</v>
      </c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53">
        <v>5050.560375777128</v>
      </c>
      <c r="O30" s="41">
        <f t="shared" si="0"/>
        <v>2020224.1503108512</v>
      </c>
      <c r="P30" s="20"/>
      <c r="Q30" s="21"/>
      <c r="R30" s="22">
        <f t="shared" si="1"/>
        <v>10.385095498435719</v>
      </c>
      <c r="S30" s="8"/>
      <c r="T30" s="12"/>
      <c r="U30" s="56"/>
      <c r="V30" s="58"/>
      <c r="W30" s="8"/>
      <c r="X30" s="8"/>
      <c r="Y30" s="8"/>
      <c r="Z30" s="8"/>
    </row>
    <row r="31" spans="1:26" ht="12.75">
      <c r="A31" s="19">
        <v>14</v>
      </c>
      <c r="B31" s="30" t="s">
        <v>18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53">
        <v>743.9393177241632</v>
      </c>
      <c r="O31" s="41">
        <f t="shared" si="0"/>
        <v>297575.72708966525</v>
      </c>
      <c r="P31" s="20"/>
      <c r="Q31" s="21"/>
      <c r="R31" s="22">
        <f t="shared" si="1"/>
        <v>1.5297076531666582</v>
      </c>
      <c r="S31" s="8"/>
      <c r="T31" s="12"/>
      <c r="U31" s="56"/>
      <c r="V31" s="58"/>
      <c r="W31" s="8"/>
      <c r="X31" s="8"/>
      <c r="Y31" s="8"/>
      <c r="Z31" s="8"/>
    </row>
    <row r="32" spans="1:26" ht="12.75">
      <c r="A32" s="19">
        <v>15</v>
      </c>
      <c r="B32" s="30" t="s">
        <v>19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53">
        <v>2000.95575545353</v>
      </c>
      <c r="O32" s="41">
        <f t="shared" si="0"/>
        <v>800382.302181412</v>
      </c>
      <c r="P32" s="20"/>
      <c r="Q32" s="21"/>
      <c r="R32" s="22">
        <f t="shared" si="1"/>
        <v>4.114418017492182</v>
      </c>
      <c r="S32" s="8"/>
      <c r="T32" s="12"/>
      <c r="U32" s="56"/>
      <c r="V32" s="58"/>
      <c r="W32" s="8"/>
      <c r="X32" s="8"/>
      <c r="Y32" s="8"/>
      <c r="Z32" s="8"/>
    </row>
    <row r="33" spans="1:26" ht="12.75">
      <c r="A33" s="19">
        <v>16</v>
      </c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53">
        <v>3191.8254214967938</v>
      </c>
      <c r="O33" s="41">
        <f t="shared" si="0"/>
        <v>1276730.1685987175</v>
      </c>
      <c r="P33" s="20"/>
      <c r="Q33" s="21"/>
      <c r="R33" s="22">
        <f t="shared" si="1"/>
        <v>6.563115644663224</v>
      </c>
      <c r="S33" s="8"/>
      <c r="T33" s="12"/>
      <c r="U33" s="56"/>
      <c r="V33" s="58"/>
      <c r="W33" s="8"/>
      <c r="X33" s="8"/>
      <c r="Y33" s="8"/>
      <c r="Z33" s="8"/>
    </row>
    <row r="34" spans="1:26" ht="12.75">
      <c r="A34" s="19">
        <v>17</v>
      </c>
      <c r="B34" s="30" t="s">
        <v>41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53">
        <v>3170.749816825641</v>
      </c>
      <c r="O34" s="41">
        <f t="shared" si="0"/>
        <v>1268299.9267302565</v>
      </c>
      <c r="P34" s="20"/>
      <c r="Q34" s="21"/>
      <c r="R34" s="22">
        <f t="shared" si="1"/>
        <v>6.5197794302805745</v>
      </c>
      <c r="S34" s="8"/>
      <c r="T34" s="12"/>
      <c r="U34" s="56"/>
      <c r="V34" s="58"/>
      <c r="W34" s="8"/>
      <c r="X34" s="8"/>
      <c r="Y34" s="8"/>
      <c r="Z34" s="8"/>
    </row>
    <row r="35" spans="1:26" ht="12.75">
      <c r="A35" s="19">
        <v>18</v>
      </c>
      <c r="B35" s="30" t="s">
        <v>45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53">
        <v>797.2639242749856</v>
      </c>
      <c r="O35" s="41">
        <f t="shared" si="0"/>
        <v>318905.56970999425</v>
      </c>
      <c r="P35" s="20"/>
      <c r="Q35" s="21"/>
      <c r="R35" s="22">
        <f t="shared" si="1"/>
        <v>1.639355116070533</v>
      </c>
      <c r="S35" s="8"/>
      <c r="T35" s="12"/>
      <c r="U35" s="56"/>
      <c r="V35" s="58"/>
      <c r="W35" s="8"/>
      <c r="X35" s="8"/>
      <c r="Y35" s="8"/>
      <c r="Z35" s="8"/>
    </row>
    <row r="36" spans="1:26" ht="12.75">
      <c r="A36" s="19">
        <v>19</v>
      </c>
      <c r="B36" s="30" t="s">
        <v>44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54">
        <v>0</v>
      </c>
      <c r="O36" s="41">
        <f>+N36*$P$13+0</f>
        <v>0</v>
      </c>
      <c r="P36" s="20"/>
      <c r="Q36" s="21"/>
      <c r="R36" s="22">
        <f t="shared" si="1"/>
        <v>0</v>
      </c>
      <c r="S36" s="8"/>
      <c r="T36" s="12"/>
      <c r="U36" s="56"/>
      <c r="V36" s="58"/>
      <c r="W36" s="8"/>
      <c r="X36" s="8"/>
      <c r="Y36" s="8"/>
      <c r="Z36" s="8"/>
    </row>
    <row r="37" spans="1:26" ht="12.75">
      <c r="A37" s="19">
        <v>20</v>
      </c>
      <c r="B37" s="30" t="s">
        <v>42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53">
        <v>0</v>
      </c>
      <c r="O37" s="41">
        <f t="shared" si="0"/>
        <v>0</v>
      </c>
      <c r="P37" s="20"/>
      <c r="Q37" s="21"/>
      <c r="R37" s="22">
        <f t="shared" si="1"/>
        <v>0</v>
      </c>
      <c r="S37" s="8"/>
      <c r="T37" s="12"/>
      <c r="U37" s="56"/>
      <c r="V37" s="58"/>
      <c r="W37" s="8"/>
      <c r="X37" s="8"/>
      <c r="Y37" s="8"/>
      <c r="Z37" s="8"/>
    </row>
    <row r="38" spans="1:26" ht="12.75">
      <c r="A38" s="19">
        <v>21</v>
      </c>
      <c r="B38" s="30" t="s">
        <v>20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53">
        <v>1667.9263620058223</v>
      </c>
      <c r="O38" s="41">
        <f t="shared" si="0"/>
        <v>667170.5448023289</v>
      </c>
      <c r="P38" s="20"/>
      <c r="Q38" s="21"/>
      <c r="R38" s="22">
        <f t="shared" si="1"/>
        <v>3.4296341920521374</v>
      </c>
      <c r="S38" s="8"/>
      <c r="T38" s="12"/>
      <c r="U38" s="56"/>
      <c r="V38" s="58"/>
      <c r="W38" s="8"/>
      <c r="X38" s="8"/>
      <c r="Y38" s="8"/>
      <c r="Z38" s="8"/>
    </row>
    <row r="39" spans="1:26" ht="12.75">
      <c r="A39" s="19">
        <v>22</v>
      </c>
      <c r="B39" s="32" t="s">
        <v>21</v>
      </c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55">
        <v>426.66488400000003</v>
      </c>
      <c r="O39" s="41">
        <f t="shared" si="0"/>
        <v>170665.9536</v>
      </c>
      <c r="P39" s="20"/>
      <c r="Q39" s="21"/>
      <c r="R39" s="22">
        <f t="shared" si="1"/>
        <v>0.8773195915883312</v>
      </c>
      <c r="S39" s="8"/>
      <c r="T39" s="12"/>
      <c r="U39" s="56"/>
      <c r="V39" s="58"/>
      <c r="W39" s="8"/>
      <c r="X39" s="8"/>
      <c r="Y39" s="8"/>
      <c r="Z39" s="8"/>
    </row>
    <row r="40" spans="1:23" ht="12.75">
      <c r="A40" s="2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28"/>
      <c r="P40" s="24"/>
      <c r="Q40" s="24"/>
      <c r="R40" s="25"/>
      <c r="T40" s="12"/>
      <c r="U40" s="56"/>
      <c r="V40" s="58"/>
      <c r="W40" s="8"/>
    </row>
    <row r="41" spans="1:23" ht="12.75">
      <c r="A41" s="18"/>
      <c r="B41" s="34" t="s">
        <v>37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2">
        <f>SUM(O18:O39)</f>
        <v>19453110.957093775</v>
      </c>
      <c r="P41" s="20"/>
      <c r="Q41" s="21"/>
      <c r="R41" s="22">
        <f>SUM(R18:R39)</f>
        <v>100</v>
      </c>
      <c r="T41" s="12"/>
      <c r="U41" s="56"/>
      <c r="V41" s="59"/>
      <c r="W41" s="8"/>
    </row>
    <row r="42" spans="1:23" ht="12.75">
      <c r="A42" s="18"/>
      <c r="B42" s="36" t="s">
        <v>22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41">
        <f>+O41/P13</f>
        <v>48632.77739273444</v>
      </c>
      <c r="P42" s="44"/>
      <c r="Q42" s="45"/>
      <c r="R42" s="45"/>
      <c r="T42" s="12"/>
      <c r="U42" s="60"/>
      <c r="V42" s="58"/>
      <c r="W42" s="9"/>
    </row>
    <row r="43" spans="1:22" ht="12.75">
      <c r="A43" s="18"/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7"/>
      <c r="P43" s="18"/>
      <c r="Q43" s="18"/>
      <c r="R43" s="18"/>
      <c r="T43" s="12"/>
      <c r="U43" s="12"/>
      <c r="V43" s="59"/>
    </row>
    <row r="44" spans="1:22" ht="12.75">
      <c r="A44" s="18"/>
      <c r="B44" s="11" t="s">
        <v>38</v>
      </c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42">
        <f>+O41*O45</f>
        <v>28245917.109700166</v>
      </c>
      <c r="P44" s="44"/>
      <c r="Q44" s="45"/>
      <c r="R44" s="45"/>
      <c r="T44" s="12"/>
      <c r="U44" s="56"/>
      <c r="V44" s="59"/>
    </row>
    <row r="45" spans="1:22" ht="7.5" customHeight="1">
      <c r="A45" s="18"/>
      <c r="B45" s="39" t="s">
        <v>46</v>
      </c>
      <c r="C45" s="35"/>
      <c r="D45" s="35"/>
      <c r="E45" s="35"/>
      <c r="F45" s="35"/>
      <c r="G45" s="35"/>
      <c r="H45" s="35"/>
      <c r="I45" s="35"/>
      <c r="J45" s="40">
        <v>10</v>
      </c>
      <c r="K45" s="40">
        <v>10</v>
      </c>
      <c r="L45" s="40">
        <v>21</v>
      </c>
      <c r="M45" s="35"/>
      <c r="N45" s="35"/>
      <c r="O45" s="43">
        <f>(1+J45/100+K45/100)*(1+L45/100)</f>
        <v>1.4520000000000002</v>
      </c>
      <c r="P45" s="44"/>
      <c r="Q45" s="45"/>
      <c r="R45" s="45"/>
      <c r="T45" s="12"/>
      <c r="U45" s="12"/>
      <c r="V45" s="59"/>
    </row>
    <row r="46" spans="1:22" ht="12.75">
      <c r="A46" s="18"/>
      <c r="B46" s="36" t="s">
        <v>23</v>
      </c>
      <c r="C46" s="37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41">
        <f>+O44/P13</f>
        <v>70614.79277425041</v>
      </c>
      <c r="P46" s="44"/>
      <c r="Q46" s="45"/>
      <c r="R46" s="45"/>
      <c r="T46" s="12"/>
      <c r="U46" s="60"/>
      <c r="V46" s="58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9" t="s">
        <v>49</v>
      </c>
      <c r="B54" s="47"/>
      <c r="C54" s="47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</row>
    <row r="55" spans="1:17" ht="12.75">
      <c r="A55" s="49" t="s">
        <v>48</v>
      </c>
      <c r="B55" s="47"/>
      <c r="C55" s="47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</row>
    <row r="56" spans="1:21" ht="12.75">
      <c r="A56" s="49" t="s">
        <v>50</v>
      </c>
      <c r="B56" s="47"/>
      <c r="C56" s="47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ht="12.75">
      <c r="A57" s="49"/>
      <c r="B57" s="47"/>
      <c r="C57" s="47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ht="12.75">
      <c r="A58" s="49"/>
      <c r="B58" s="47"/>
      <c r="C58" s="47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</sheetData>
  <sheetProtection formatCells="0"/>
  <mergeCells count="15">
    <mergeCell ref="P9:R9"/>
    <mergeCell ref="P12:R12"/>
    <mergeCell ref="A12:C12"/>
    <mergeCell ref="P5:R5"/>
    <mergeCell ref="D9:O9"/>
    <mergeCell ref="D10:O10"/>
    <mergeCell ref="A9:C9"/>
    <mergeCell ref="P16:R16"/>
    <mergeCell ref="D11:O11"/>
    <mergeCell ref="D12:O12"/>
    <mergeCell ref="D13:O13"/>
    <mergeCell ref="P13:R13"/>
    <mergeCell ref="B16:M16"/>
    <mergeCell ref="A11:C11"/>
    <mergeCell ref="A13:C13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2018-09-18T19:44:56Z</cp:lastPrinted>
  <dcterms:created xsi:type="dcterms:W3CDTF">2013-12-27T15:36:34Z</dcterms:created>
  <dcterms:modified xsi:type="dcterms:W3CDTF">2020-12-18T00:26:34Z</dcterms:modified>
  <cp:category/>
  <cp:version/>
  <cp:contentType/>
  <cp:contentStatus/>
</cp:coreProperties>
</file>